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diya\Desktop\excel_git\"/>
    </mc:Choice>
  </mc:AlternateContent>
  <bookViews>
    <workbookView xWindow="0" yWindow="0" windowWidth="16392" windowHeight="4872" activeTab="1"/>
  </bookViews>
  <sheets>
    <sheet name="Calendar" sheetId="3" r:id="rId1"/>
    <sheet name="Tracking absences" sheetId="1" r:id="rId2"/>
    <sheet name="Lists" sheetId="2" r:id="rId3"/>
  </sheets>
  <definedNames>
    <definedName name="calendar">daysAndWks + dateOfFirst - WEEKDAY(dateOfFirst,2)</definedName>
    <definedName name="dateOfFirst">DATE(Calendar!$AN$5,MONTH(Calendar!$C1),1)</definedName>
    <definedName name="daysAndWks">COLUMN(OFFSET(INDIRECT("$A$1"),0,0,1,42))-1</definedName>
    <definedName name="lstEDates">tblLeave[End date]</definedName>
    <definedName name="lstEmployees">tblEmployees[Списък на служителите]</definedName>
    <definedName name="lstEmpNames">tblLeave[Name of employee]</definedName>
    <definedName name="lstHolidays">tblCompanyHolidays[Company weekends]</definedName>
    <definedName name="lstHolidayTypes">tblLeaveTypes[Type of absence]</definedName>
    <definedName name="lstHTypes">tblLeave[Type of absence]</definedName>
    <definedName name="lstSdates">tblLeave[Starting date]</definedName>
    <definedName name="valSelEmployee">Calendar!$AN$3</definedName>
  </definedNames>
  <calcPr calcId="162913"/>
</workbook>
</file>

<file path=xl/calcChain.xml><?xml version="1.0" encoding="utf-8"?>
<calcChain xmlns="http://schemas.openxmlformats.org/spreadsheetml/2006/main">
  <c r="F26" i="1" l="1"/>
  <c r="L30" i="3" l="1"/>
  <c r="L26" i="3" l="1"/>
  <c r="L31" i="3" s="1"/>
  <c r="C10" i="3" l="1"/>
  <c r="C11" i="3"/>
  <c r="C12" i="3"/>
  <c r="C13" i="3"/>
  <c r="C14" i="3"/>
  <c r="C15" i="3"/>
  <c r="C16" i="3"/>
  <c r="C17" i="3"/>
  <c r="C18" i="3"/>
  <c r="C19" i="3"/>
  <c r="C20" i="3"/>
  <c r="C9" i="3"/>
  <c r="H18" i="3" a="1"/>
  <c r="H15" i="3" a="1"/>
  <c r="H13" i="3" a="1"/>
  <c r="H14" i="3" a="1"/>
  <c r="H20" i="3" a="1"/>
  <c r="H16" i="3" a="1"/>
  <c r="H12" i="3" a="1"/>
  <c r="H9" i="3" a="1"/>
  <c r="H10" i="3" a="1"/>
  <c r="H17" i="3" a="1"/>
  <c r="H19" i="3" a="1"/>
  <c r="H11" i="3" a="1"/>
  <c r="J16" i="3" l="1"/>
  <c r="N16" i="3"/>
  <c r="R16" i="3"/>
  <c r="V16" i="3"/>
  <c r="Z16" i="3"/>
  <c r="AD16" i="3"/>
  <c r="AH16" i="3"/>
  <c r="AL16" i="3"/>
  <c r="AP16" i="3"/>
  <c r="AT16" i="3"/>
  <c r="H16" i="3"/>
  <c r="M16" i="3"/>
  <c r="S16" i="3"/>
  <c r="X16" i="3"/>
  <c r="AC16" i="3"/>
  <c r="AI16" i="3"/>
  <c r="AN16" i="3"/>
  <c r="AS16" i="3"/>
  <c r="I16" i="3"/>
  <c r="O16" i="3"/>
  <c r="T16" i="3"/>
  <c r="Y16" i="3"/>
  <c r="AE16" i="3"/>
  <c r="AJ16" i="3"/>
  <c r="AO16" i="3"/>
  <c r="AU16" i="3"/>
  <c r="K16" i="3"/>
  <c r="U16" i="3"/>
  <c r="AF16" i="3"/>
  <c r="AQ16" i="3"/>
  <c r="L16" i="3"/>
  <c r="W16" i="3"/>
  <c r="AG16" i="3"/>
  <c r="AR16" i="3"/>
  <c r="P16" i="3"/>
  <c r="AA16" i="3"/>
  <c r="AK16" i="3"/>
  <c r="AV16" i="3"/>
  <c r="Q16" i="3"/>
  <c r="AB16" i="3"/>
  <c r="AM16" i="3"/>
  <c r="AW16" i="3"/>
  <c r="I20" i="3"/>
  <c r="M20" i="3"/>
  <c r="Q20" i="3"/>
  <c r="U20" i="3"/>
  <c r="Y20" i="3"/>
  <c r="AC20" i="3"/>
  <c r="AG20" i="3"/>
  <c r="AK20" i="3"/>
  <c r="AO20" i="3"/>
  <c r="AS20" i="3"/>
  <c r="AW20" i="3"/>
  <c r="J20" i="3"/>
  <c r="N20" i="3"/>
  <c r="R20" i="3"/>
  <c r="V20" i="3"/>
  <c r="Z20" i="3"/>
  <c r="AD20" i="3"/>
  <c r="AH20" i="3"/>
  <c r="AL20" i="3"/>
  <c r="AP20" i="3"/>
  <c r="AT20" i="3"/>
  <c r="K20" i="3"/>
  <c r="S20" i="3"/>
  <c r="AA20" i="3"/>
  <c r="AI20" i="3"/>
  <c r="AQ20" i="3"/>
  <c r="P20" i="3"/>
  <c r="AF20" i="3"/>
  <c r="AV20" i="3"/>
  <c r="L20" i="3"/>
  <c r="T20" i="3"/>
  <c r="AB20" i="3"/>
  <c r="AJ20" i="3"/>
  <c r="AR20" i="3"/>
  <c r="O20" i="3"/>
  <c r="W20" i="3"/>
  <c r="AE20" i="3"/>
  <c r="AM20" i="3"/>
  <c r="AU20" i="3"/>
  <c r="H20" i="3"/>
  <c r="X20" i="3"/>
  <c r="AN20" i="3"/>
  <c r="I15" i="3"/>
  <c r="M15" i="3"/>
  <c r="Q15" i="3"/>
  <c r="U15" i="3"/>
  <c r="Y15" i="3"/>
  <c r="AC15" i="3"/>
  <c r="AG15" i="3"/>
  <c r="AK15" i="3"/>
  <c r="AO15" i="3"/>
  <c r="AS15" i="3"/>
  <c r="AW15" i="3"/>
  <c r="H15" i="3"/>
  <c r="N15" i="3"/>
  <c r="S15" i="3"/>
  <c r="X15" i="3"/>
  <c r="AD15" i="3"/>
  <c r="AI15" i="3"/>
  <c r="AN15" i="3"/>
  <c r="AT15" i="3"/>
  <c r="J15" i="3"/>
  <c r="O15" i="3"/>
  <c r="T15" i="3"/>
  <c r="Z15" i="3"/>
  <c r="AE15" i="3"/>
  <c r="AJ15" i="3"/>
  <c r="AP15" i="3"/>
  <c r="AU15" i="3"/>
  <c r="P15" i="3"/>
  <c r="V15" i="3"/>
  <c r="AA15" i="3"/>
  <c r="L15" i="3"/>
  <c r="AF15" i="3"/>
  <c r="AQ15" i="3"/>
  <c r="R15" i="3"/>
  <c r="AH15" i="3"/>
  <c r="AR15" i="3"/>
  <c r="W15" i="3"/>
  <c r="AL15" i="3"/>
  <c r="AV15" i="3"/>
  <c r="K15" i="3"/>
  <c r="AB15" i="3"/>
  <c r="AM15" i="3"/>
  <c r="H19" i="3"/>
  <c r="L19" i="3"/>
  <c r="P19" i="3"/>
  <c r="T19" i="3"/>
  <c r="X19" i="3"/>
  <c r="AB19" i="3"/>
  <c r="AF19" i="3"/>
  <c r="AJ19" i="3"/>
  <c r="AN19" i="3"/>
  <c r="AR19" i="3"/>
  <c r="AV19" i="3"/>
  <c r="I19" i="3"/>
  <c r="M19" i="3"/>
  <c r="Q19" i="3"/>
  <c r="U19" i="3"/>
  <c r="Y19" i="3"/>
  <c r="AC19" i="3"/>
  <c r="AG19" i="3"/>
  <c r="AK19" i="3"/>
  <c r="AO19" i="3"/>
  <c r="AS19" i="3"/>
  <c r="AW19" i="3"/>
  <c r="N19" i="3"/>
  <c r="V19" i="3"/>
  <c r="AD19" i="3"/>
  <c r="AL19" i="3"/>
  <c r="AT19" i="3"/>
  <c r="K19" i="3"/>
  <c r="AA19" i="3"/>
  <c r="AQ19" i="3"/>
  <c r="O19" i="3"/>
  <c r="W19" i="3"/>
  <c r="AE19" i="3"/>
  <c r="AM19" i="3"/>
  <c r="AU19" i="3"/>
  <c r="J19" i="3"/>
  <c r="R19" i="3"/>
  <c r="Z19" i="3"/>
  <c r="AH19" i="3"/>
  <c r="AP19" i="3"/>
  <c r="S19" i="3"/>
  <c r="AI19" i="3"/>
  <c r="I12" i="3"/>
  <c r="M12" i="3"/>
  <c r="Q12" i="3"/>
  <c r="U12" i="3"/>
  <c r="Y12" i="3"/>
  <c r="AC12" i="3"/>
  <c r="AG12" i="3"/>
  <c r="AK12" i="3"/>
  <c r="AO12" i="3"/>
  <c r="AS12" i="3"/>
  <c r="AW12" i="3"/>
  <c r="J12" i="3"/>
  <c r="N12" i="3"/>
  <c r="R12" i="3"/>
  <c r="V12" i="3"/>
  <c r="Z12" i="3"/>
  <c r="AD12" i="3"/>
  <c r="AH12" i="3"/>
  <c r="AL12" i="3"/>
  <c r="AP12" i="3"/>
  <c r="AT12" i="3"/>
  <c r="K12" i="3"/>
  <c r="S12" i="3"/>
  <c r="AA12" i="3"/>
  <c r="AI12" i="3"/>
  <c r="AQ12" i="3"/>
  <c r="L12" i="3"/>
  <c r="T12" i="3"/>
  <c r="AB12" i="3"/>
  <c r="AJ12" i="3"/>
  <c r="AR12" i="3"/>
  <c r="O12" i="3"/>
  <c r="W12" i="3"/>
  <c r="AE12" i="3"/>
  <c r="AM12" i="3"/>
  <c r="AU12" i="3"/>
  <c r="X12" i="3"/>
  <c r="P12" i="3"/>
  <c r="AF12" i="3"/>
  <c r="H12" i="3"/>
  <c r="AN12" i="3"/>
  <c r="AV12" i="3"/>
  <c r="H11" i="3"/>
  <c r="L11" i="3"/>
  <c r="P11" i="3"/>
  <c r="T11" i="3"/>
  <c r="X11" i="3"/>
  <c r="AB11" i="3"/>
  <c r="AF11" i="3"/>
  <c r="AJ11" i="3"/>
  <c r="AN11" i="3"/>
  <c r="AR11" i="3"/>
  <c r="AV11" i="3"/>
  <c r="I11" i="3"/>
  <c r="M11" i="3"/>
  <c r="Q11" i="3"/>
  <c r="U11" i="3"/>
  <c r="Y11" i="3"/>
  <c r="AC11" i="3"/>
  <c r="AG11" i="3"/>
  <c r="AK11" i="3"/>
  <c r="AO11" i="3"/>
  <c r="AS11" i="3"/>
  <c r="AW11" i="3"/>
  <c r="N11" i="3"/>
  <c r="V11" i="3"/>
  <c r="AD11" i="3"/>
  <c r="AL11" i="3"/>
  <c r="AT11" i="3"/>
  <c r="O11" i="3"/>
  <c r="W11" i="3"/>
  <c r="AE11" i="3"/>
  <c r="AM11" i="3"/>
  <c r="AU11" i="3"/>
  <c r="J11" i="3"/>
  <c r="R11" i="3"/>
  <c r="Z11" i="3"/>
  <c r="AH11" i="3"/>
  <c r="AP11" i="3"/>
  <c r="AI11" i="3"/>
  <c r="K11" i="3"/>
  <c r="AQ11" i="3"/>
  <c r="S11" i="3"/>
  <c r="AA11" i="3"/>
  <c r="K18" i="3"/>
  <c r="O18" i="3"/>
  <c r="S18" i="3"/>
  <c r="W18" i="3"/>
  <c r="AA18" i="3"/>
  <c r="AE18" i="3"/>
  <c r="AI18" i="3"/>
  <c r="AM18" i="3"/>
  <c r="AQ18" i="3"/>
  <c r="AU18" i="3"/>
  <c r="H18" i="3"/>
  <c r="L18" i="3"/>
  <c r="P18" i="3"/>
  <c r="T18" i="3"/>
  <c r="X18" i="3"/>
  <c r="AB18" i="3"/>
  <c r="AF18" i="3"/>
  <c r="AJ18" i="3"/>
  <c r="AN18" i="3"/>
  <c r="AR18" i="3"/>
  <c r="AV18" i="3"/>
  <c r="I18" i="3"/>
  <c r="Q18" i="3"/>
  <c r="Y18" i="3"/>
  <c r="AG18" i="3"/>
  <c r="AO18" i="3"/>
  <c r="AW18" i="3"/>
  <c r="AL18" i="3"/>
  <c r="J18" i="3"/>
  <c r="R18" i="3"/>
  <c r="Z18" i="3"/>
  <c r="AH18" i="3"/>
  <c r="AP18" i="3"/>
  <c r="M18" i="3"/>
  <c r="U18" i="3"/>
  <c r="AC18" i="3"/>
  <c r="AK18" i="3"/>
  <c r="AS18" i="3"/>
  <c r="N18" i="3"/>
  <c r="V18" i="3"/>
  <c r="AD18" i="3"/>
  <c r="AT18" i="3"/>
  <c r="K17" i="3"/>
  <c r="O17" i="3"/>
  <c r="S17" i="3"/>
  <c r="W17" i="3"/>
  <c r="AA17" i="3"/>
  <c r="AE17" i="3"/>
  <c r="AI17" i="3"/>
  <c r="AM17" i="3"/>
  <c r="AQ17" i="3"/>
  <c r="AU17" i="3"/>
  <c r="H17" i="3"/>
  <c r="M17" i="3"/>
  <c r="R17" i="3"/>
  <c r="X17" i="3"/>
  <c r="AC17" i="3"/>
  <c r="AH17" i="3"/>
  <c r="AN17" i="3"/>
  <c r="AS17" i="3"/>
  <c r="I17" i="3"/>
  <c r="N17" i="3"/>
  <c r="T17" i="3"/>
  <c r="Y17" i="3"/>
  <c r="AD17" i="3"/>
  <c r="AJ17" i="3"/>
  <c r="AO17" i="3"/>
  <c r="AT17" i="3"/>
  <c r="J17" i="3"/>
  <c r="U17" i="3"/>
  <c r="AF17" i="3"/>
  <c r="AP17" i="3"/>
  <c r="AW17" i="3"/>
  <c r="L17" i="3"/>
  <c r="V17" i="3"/>
  <c r="AG17" i="3"/>
  <c r="AR17" i="3"/>
  <c r="P17" i="3"/>
  <c r="Z17" i="3"/>
  <c r="AK17" i="3"/>
  <c r="AV17" i="3"/>
  <c r="Q17" i="3"/>
  <c r="AB17" i="3"/>
  <c r="AL17" i="3"/>
  <c r="J13" i="3"/>
  <c r="N13" i="3"/>
  <c r="R13" i="3"/>
  <c r="V13" i="3"/>
  <c r="Z13" i="3"/>
  <c r="AD13" i="3"/>
  <c r="AH13" i="3"/>
  <c r="AL13" i="3"/>
  <c r="AP13" i="3"/>
  <c r="AT13" i="3"/>
  <c r="K13" i="3"/>
  <c r="O13" i="3"/>
  <c r="S13" i="3"/>
  <c r="W13" i="3"/>
  <c r="AA13" i="3"/>
  <c r="AE13" i="3"/>
  <c r="AI13" i="3"/>
  <c r="AM13" i="3"/>
  <c r="AQ13" i="3"/>
  <c r="AU13" i="3"/>
  <c r="H13" i="3"/>
  <c r="P13" i="3"/>
  <c r="X13" i="3"/>
  <c r="AF13" i="3"/>
  <c r="AN13" i="3"/>
  <c r="AV13" i="3"/>
  <c r="I13" i="3"/>
  <c r="Q13" i="3"/>
  <c r="Y13" i="3"/>
  <c r="AG13" i="3"/>
  <c r="AO13" i="3"/>
  <c r="AW13" i="3"/>
  <c r="L13" i="3"/>
  <c r="T13" i="3"/>
  <c r="AB13" i="3"/>
  <c r="AJ13" i="3"/>
  <c r="AR13" i="3"/>
  <c r="M13" i="3"/>
  <c r="AS13" i="3"/>
  <c r="U13" i="3"/>
  <c r="AC13" i="3"/>
  <c r="AK13" i="3"/>
  <c r="K14" i="3"/>
  <c r="O14" i="3"/>
  <c r="S14" i="3"/>
  <c r="W14" i="3"/>
  <c r="AA14" i="3"/>
  <c r="AE14" i="3"/>
  <c r="AI14" i="3"/>
  <c r="AM14" i="3"/>
  <c r="AQ14" i="3"/>
  <c r="AU14" i="3"/>
  <c r="H14" i="3"/>
  <c r="L14" i="3"/>
  <c r="P14" i="3"/>
  <c r="T14" i="3"/>
  <c r="X14" i="3"/>
  <c r="AB14" i="3"/>
  <c r="AF14" i="3"/>
  <c r="AJ14" i="3"/>
  <c r="AN14" i="3"/>
  <c r="AR14" i="3"/>
  <c r="AV14" i="3"/>
  <c r="M14" i="3"/>
  <c r="U14" i="3"/>
  <c r="AC14" i="3"/>
  <c r="AK14" i="3"/>
  <c r="AS14" i="3"/>
  <c r="N14" i="3"/>
  <c r="V14" i="3"/>
  <c r="AD14" i="3"/>
  <c r="AL14" i="3"/>
  <c r="AT14" i="3"/>
  <c r="I14" i="3"/>
  <c r="Q14" i="3"/>
  <c r="Y14" i="3"/>
  <c r="AG14" i="3"/>
  <c r="AO14" i="3"/>
  <c r="AW14" i="3"/>
  <c r="AH14" i="3"/>
  <c r="J14" i="3"/>
  <c r="AP14" i="3"/>
  <c r="R14" i="3"/>
  <c r="Z14" i="3"/>
  <c r="K10" i="3"/>
  <c r="O10" i="3"/>
  <c r="S10" i="3"/>
  <c r="W10" i="3"/>
  <c r="AA10" i="3"/>
  <c r="AE10" i="3"/>
  <c r="AI10" i="3"/>
  <c r="AM10" i="3"/>
  <c r="AQ10" i="3"/>
  <c r="AU10" i="3"/>
  <c r="H10" i="3"/>
  <c r="L10" i="3"/>
  <c r="P10" i="3"/>
  <c r="T10" i="3"/>
  <c r="X10" i="3"/>
  <c r="AB10" i="3"/>
  <c r="AF10" i="3"/>
  <c r="AJ10" i="3"/>
  <c r="AN10" i="3"/>
  <c r="AR10" i="3"/>
  <c r="AV10" i="3"/>
  <c r="I10" i="3"/>
  <c r="Q10" i="3"/>
  <c r="Y10" i="3"/>
  <c r="AG10" i="3"/>
  <c r="AO10" i="3"/>
  <c r="AW10" i="3"/>
  <c r="U10" i="3"/>
  <c r="J10" i="3"/>
  <c r="R10" i="3"/>
  <c r="Z10" i="3"/>
  <c r="AH10" i="3"/>
  <c r="AP10" i="3"/>
  <c r="M10" i="3"/>
  <c r="AC10" i="3"/>
  <c r="AK10" i="3"/>
  <c r="AS10" i="3"/>
  <c r="N10" i="3"/>
  <c r="AT10" i="3"/>
  <c r="V10" i="3"/>
  <c r="AD10" i="3"/>
  <c r="AL10" i="3"/>
  <c r="K9" i="3"/>
  <c r="O9" i="3"/>
  <c r="S9" i="3"/>
  <c r="W9" i="3"/>
  <c r="AA9" i="3"/>
  <c r="AE9" i="3"/>
  <c r="AI9" i="3"/>
  <c r="AM9" i="3"/>
  <c r="AQ9" i="3"/>
  <c r="AU9" i="3"/>
  <c r="H9" i="3"/>
  <c r="L9" i="3"/>
  <c r="P9" i="3"/>
  <c r="T9" i="3"/>
  <c r="X9" i="3"/>
  <c r="AB9" i="3"/>
  <c r="AF9" i="3"/>
  <c r="AJ9" i="3"/>
  <c r="AN9" i="3"/>
  <c r="AR9" i="3"/>
  <c r="AV9" i="3"/>
  <c r="I9" i="3"/>
  <c r="M9" i="3"/>
  <c r="Q9" i="3"/>
  <c r="U9" i="3"/>
  <c r="Y9" i="3"/>
  <c r="AC9" i="3"/>
  <c r="AG9" i="3"/>
  <c r="AK9" i="3"/>
  <c r="AO9" i="3"/>
  <c r="AS9" i="3"/>
  <c r="AW9" i="3"/>
  <c r="J9" i="3"/>
  <c r="N9" i="3"/>
  <c r="R9" i="3"/>
  <c r="V9" i="3"/>
  <c r="Z9" i="3"/>
  <c r="AD9" i="3"/>
  <c r="AH9" i="3"/>
  <c r="AL9" i="3"/>
  <c r="AP9" i="3"/>
  <c r="AT9" i="3"/>
  <c r="F9" i="1"/>
  <c r="F16" i="1"/>
  <c r="F4" i="1"/>
  <c r="F24" i="1"/>
  <c r="F19" i="1"/>
  <c r="F6" i="1"/>
  <c r="F22" i="1"/>
  <c r="F18" i="1"/>
  <c r="F12" i="1"/>
  <c r="F5" i="1"/>
  <c r="F11" i="1"/>
  <c r="F21" i="1"/>
  <c r="F7" i="1"/>
  <c r="F13" i="1"/>
  <c r="F14" i="1"/>
  <c r="F8" i="1"/>
  <c r="F25" i="1"/>
  <c r="F17" i="1"/>
  <c r="F10" i="1"/>
  <c r="F20" i="1"/>
  <c r="F23" i="1"/>
  <c r="F15" i="1"/>
  <c r="T30" i="3" l="1"/>
  <c r="AJ30" i="3"/>
  <c r="T26" i="3"/>
  <c r="AR26" i="3"/>
  <c r="AR30" i="3"/>
  <c r="AB26" i="3"/>
  <c r="AB30" i="3"/>
  <c r="D30" i="3"/>
  <c r="AJ26" i="3"/>
  <c r="AJ31" i="3" s="1"/>
  <c r="D26" i="3"/>
  <c r="D31" i="3" l="1"/>
  <c r="AB31" i="3"/>
  <c r="T31" i="3"/>
  <c r="AR31" i="3"/>
</calcChain>
</file>

<file path=xl/sharedStrings.xml><?xml version="1.0" encoding="utf-8"?>
<sst xmlns="http://schemas.openxmlformats.org/spreadsheetml/2006/main" count="126" uniqueCount="35">
  <si>
    <t>S</t>
  </si>
  <si>
    <t>M</t>
  </si>
  <si>
    <t>T</t>
  </si>
  <si>
    <t>W</t>
  </si>
  <si>
    <t>F</t>
  </si>
  <si>
    <t>Списък на служителите</t>
  </si>
  <si>
    <t>Employee 1</t>
  </si>
  <si>
    <t>Employee 2</t>
  </si>
  <si>
    <t>Employee 3</t>
  </si>
  <si>
    <t>Employee 4</t>
  </si>
  <si>
    <t>Employee 5</t>
  </si>
  <si>
    <t>New Year</t>
  </si>
  <si>
    <t>Day of the Liberation of Bulgaria - National holiday</t>
  </si>
  <si>
    <t>Day of Bulgarian education and culture</t>
  </si>
  <si>
    <t>The day of the Bulgarian Unification</t>
  </si>
  <si>
    <t>Independence Day of Bulgaria</t>
  </si>
  <si>
    <t>Christmas Eve</t>
  </si>
  <si>
    <t>Christmas</t>
  </si>
  <si>
    <t>Type of absence</t>
  </si>
  <si>
    <t>Heavy loss</t>
  </si>
  <si>
    <t>Others</t>
  </si>
  <si>
    <t>PRESENT LIST OF EMPLOYEES</t>
  </si>
  <si>
    <t>Choose an employee:</t>
  </si>
  <si>
    <t xml:space="preserve">
Select year:</t>
  </si>
  <si>
    <t>Important statistics</t>
  </si>
  <si>
    <t>Days of absence</t>
  </si>
  <si>
    <t>Working days</t>
  </si>
  <si>
    <t>Sick leave</t>
  </si>
  <si>
    <t>Holidays</t>
  </si>
  <si>
    <t>Name of employee</t>
  </si>
  <si>
    <t>Starting date</t>
  </si>
  <si>
    <t>End date</t>
  </si>
  <si>
    <t>Days</t>
  </si>
  <si>
    <t>Company weekends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</si>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</sst>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"/>
    <numFmt numFmtId="165" formatCode="d"/>
    <numFmt numFmtId="166" formatCode="&quot;LAST YEAR &quot;General"/>
    <numFmt numFmtId="167" formatCode="m/dd/yy;@"/>
    <numFmt numFmtId="168" formatCode="&quot;IN FRONT YEAR &quot;\ General"/>
  </numFmts>
  <fonts count="23" x14ac:knownFonts="1">
    <font>
      <sz val="10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0"/>
      <color theme="6" tint="-0.249977111117893"/>
      <name val="Trebuchet MS"/>
      <family val="2"/>
      <scheme val="minor"/>
    </font>
    <font>
      <sz val="9"/>
      <color theme="0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1"/>
      <color theme="3"/>
      <name val="Bookman Old Style"/>
      <family val="1"/>
      <scheme val="major"/>
    </font>
    <font>
      <b/>
      <sz val="23"/>
      <color theme="3"/>
      <name val="Bookman Old Style"/>
      <family val="1"/>
      <scheme val="major"/>
    </font>
    <font>
      <sz val="9"/>
      <color theme="3"/>
      <name val="Bookman Old Style"/>
      <family val="1"/>
      <scheme val="major"/>
    </font>
    <font>
      <sz val="8"/>
      <color theme="3" tint="-0.499984740745262"/>
      <name val="Trebuchet MS"/>
      <family val="2"/>
      <scheme val="minor"/>
    </font>
    <font>
      <b/>
      <sz val="8"/>
      <color theme="9"/>
      <name val="Trebuchet MS"/>
      <family val="2"/>
      <scheme val="minor"/>
    </font>
    <font>
      <b/>
      <sz val="30"/>
      <color theme="0"/>
      <name val="Bookman Old Style"/>
      <family val="1"/>
      <scheme val="major"/>
    </font>
    <font>
      <b/>
      <sz val="30"/>
      <color theme="3"/>
      <name val="Bookman Old Style"/>
      <family val="1"/>
      <scheme val="major"/>
    </font>
    <font>
      <sz val="10"/>
      <color theme="1"/>
      <name val="Trebuchet MS"/>
      <family val="2"/>
      <scheme val="minor"/>
    </font>
    <font>
      <sz val="10"/>
      <color theme="1"/>
      <name val="Bookman Old Style"/>
      <family val="1"/>
      <scheme val="major"/>
    </font>
    <font>
      <b/>
      <sz val="26"/>
      <color theme="3"/>
      <name val="Bookman Old Style"/>
      <family val="2"/>
      <scheme val="major"/>
    </font>
    <font>
      <sz val="10"/>
      <color theme="3"/>
      <name val="Bookman Old Style"/>
      <family val="1"/>
      <scheme val="major"/>
    </font>
    <font>
      <sz val="9"/>
      <color theme="3" tint="-0.499984740745262"/>
      <name val="Trebuchet MS"/>
      <family val="2"/>
      <scheme val="minor"/>
    </font>
    <font>
      <sz val="9"/>
      <color theme="1"/>
      <name val="Trebuchet MS"/>
      <family val="2"/>
      <scheme val="minor"/>
    </font>
    <font>
      <b/>
      <sz val="9"/>
      <color theme="9"/>
      <name val="Trebuchet MS"/>
      <family val="2"/>
      <scheme val="minor"/>
    </font>
    <font>
      <sz val="9"/>
      <color theme="9"/>
      <name val="Trebuchet MS"/>
      <family val="2"/>
      <scheme val="minor"/>
    </font>
    <font>
      <sz val="10"/>
      <color theme="1"/>
      <name val="Trebuchet MS"/>
      <family val="2"/>
      <charset val="204"/>
      <scheme val="minor"/>
    </font>
    <font>
      <b/>
      <sz val="22"/>
      <color theme="3"/>
      <name val="Bookman Old Style"/>
      <family val="2"/>
      <scheme val="major"/>
    </font>
    <font>
      <sz val="10"/>
      <color rgb="FFFF0000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2" tint="-0.49998474074526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2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0.499984740745262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2" tint="-0.499984740745262"/>
      </right>
      <top style="thin">
        <color theme="0" tint="-0.14999847407452621"/>
      </top>
      <bottom/>
      <diagonal/>
    </border>
    <border>
      <left/>
      <right/>
      <top style="thin">
        <color theme="3" tint="-0.499984740745262"/>
      </top>
      <bottom/>
      <diagonal/>
    </border>
    <border>
      <left/>
      <right style="thin">
        <color theme="3" tint="0.39994506668294322"/>
      </right>
      <top style="thin">
        <color theme="0" tint="-0.14999847407452621"/>
      </top>
      <bottom/>
      <diagonal/>
    </border>
    <border>
      <left/>
      <right style="thin">
        <color theme="3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3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3" tint="0.39994506668294322"/>
      </right>
      <top style="thin">
        <color theme="0" tint="-0.14999847407452621"/>
      </top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2" tint="-0.499984740745262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2" tint="-0.499984740745262"/>
      </right>
      <top/>
      <bottom style="thin">
        <color theme="0" tint="-0.14999847407452621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 style="thick">
        <color theme="0"/>
      </top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/>
  </cellStyleXfs>
  <cellXfs count="85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2" fillId="0" borderId="0" xfId="0" applyFont="1" applyAlignment="1"/>
    <xf numFmtId="0" fontId="2" fillId="0" borderId="3" xfId="0" applyFont="1" applyBorder="1" applyAlignment="1"/>
    <xf numFmtId="164" fontId="5" fillId="3" borderId="10" xfId="0" applyNumberFormat="1" applyFont="1" applyFill="1" applyBorder="1" applyAlignment="1">
      <alignment horizontal="left" vertical="center"/>
    </xf>
    <xf numFmtId="164" fontId="5" fillId="0" borderId="10" xfId="0" applyNumberFormat="1" applyFont="1" applyBorder="1" applyAlignment="1">
      <alignment horizontal="left" vertical="center"/>
    </xf>
    <xf numFmtId="164" fontId="5" fillId="0" borderId="12" xfId="0" applyNumberFormat="1" applyFont="1" applyBorder="1" applyAlignment="1">
      <alignment horizontal="left" vertical="center"/>
    </xf>
    <xf numFmtId="14" fontId="0" fillId="2" borderId="5" xfId="0" applyNumberFormat="1" applyFill="1" applyBorder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14" xfId="0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1"/>
    </xf>
    <xf numFmtId="14" fontId="12" fillId="0" borderId="0" xfId="0" applyNumberFormat="1" applyFont="1" applyAlignment="1">
      <alignment horizontal="left" vertical="center" indent="1"/>
    </xf>
    <xf numFmtId="0" fontId="7" fillId="0" borderId="19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" fillId="2" borderId="20" xfId="0" applyFont="1" applyFill="1" applyBorder="1">
      <alignment vertical="center"/>
    </xf>
    <xf numFmtId="0" fontId="1" fillId="2" borderId="21" xfId="0" applyFont="1" applyFill="1" applyBorder="1">
      <alignment vertic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7" fillId="0" borderId="0" xfId="0" applyFont="1" applyAlignment="1"/>
    <xf numFmtId="166" fontId="8" fillId="0" borderId="0" xfId="0" applyNumberFormat="1" applyFont="1" applyAlignment="1">
      <alignment vertical="top"/>
    </xf>
    <xf numFmtId="0" fontId="9" fillId="0" borderId="0" xfId="0" applyFont="1" applyAlignment="1"/>
    <xf numFmtId="0" fontId="0" fillId="0" borderId="27" xfId="0" applyBorder="1">
      <alignment vertical="center"/>
    </xf>
    <xf numFmtId="165" fontId="12" fillId="3" borderId="2" xfId="0" applyNumberFormat="1" applyFont="1" applyFill="1" applyBorder="1" applyAlignment="1">
      <alignment horizontal="center" vertical="center"/>
    </xf>
    <xf numFmtId="165" fontId="12" fillId="3" borderId="1" xfId="0" applyNumberFormat="1" applyFont="1" applyFill="1" applyBorder="1" applyAlignment="1">
      <alignment horizontal="center" vertical="center"/>
    </xf>
    <xf numFmtId="165" fontId="12" fillId="3" borderId="17" xfId="0" applyNumberFormat="1" applyFont="1" applyFill="1" applyBorder="1" applyAlignment="1">
      <alignment horizontal="center" vertical="center"/>
    </xf>
    <xf numFmtId="165" fontId="12" fillId="3" borderId="11" xfId="0" applyNumberFormat="1" applyFont="1" applyFill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8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4" fillId="0" borderId="0" xfId="1" applyAlignment="1">
      <alignment vertical="center"/>
    </xf>
    <xf numFmtId="0" fontId="17" fillId="0" borderId="0" xfId="0" applyFont="1">
      <alignment vertical="center"/>
    </xf>
    <xf numFmtId="0" fontId="17" fillId="0" borderId="19" xfId="0" applyFont="1" applyBorder="1">
      <alignment vertical="center"/>
    </xf>
    <xf numFmtId="166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14" fontId="0" fillId="0" borderId="0" xfId="0" applyNumberFormat="1" applyAlignment="1">
      <alignment horizontal="left" vertical="center" indent="1"/>
    </xf>
    <xf numFmtId="14" fontId="20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165" fontId="22" fillId="3" borderId="2" xfId="0" applyNumberFormat="1" applyFont="1" applyFill="1" applyBorder="1" applyAlignment="1">
      <alignment horizontal="center" vertical="center"/>
    </xf>
    <xf numFmtId="165" fontId="0" fillId="0" borderId="0" xfId="0" applyNumberFormat="1">
      <alignment vertical="center"/>
    </xf>
    <xf numFmtId="167" fontId="12" fillId="0" borderId="0" xfId="0" applyNumberFormat="1" applyFont="1" applyAlignment="1">
      <alignment horizontal="left" vertical="center" indent="1"/>
    </xf>
    <xf numFmtId="167" fontId="0" fillId="0" borderId="0" xfId="0" applyNumberFormat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0" fontId="21" fillId="0" borderId="0" xfId="1" applyFont="1" applyAlignment="1">
      <alignment horizontal="left" vertical="center" wrapText="1" indent="1"/>
    </xf>
    <xf numFmtId="164" fontId="5" fillId="3" borderId="6" xfId="0" applyNumberFormat="1" applyFont="1" applyFill="1" applyBorder="1" applyAlignment="1">
      <alignment horizontal="left" vertical="center"/>
    </xf>
    <xf numFmtId="164" fontId="5" fillId="3" borderId="16" xfId="0" applyNumberFormat="1" applyFont="1" applyFill="1" applyBorder="1" applyAlignment="1">
      <alignment horizontal="left" vertical="center"/>
    </xf>
    <xf numFmtId="164" fontId="5" fillId="0" borderId="7" xfId="0" applyNumberFormat="1" applyFont="1" applyBorder="1" applyAlignment="1">
      <alignment horizontal="left" vertical="center"/>
    </xf>
    <xf numFmtId="164" fontId="5" fillId="0" borderId="15" xfId="0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5" fillId="0" borderId="6" xfId="0" applyNumberFormat="1" applyFont="1" applyBorder="1" applyAlignment="1">
      <alignment horizontal="left" vertical="center"/>
    </xf>
    <xf numFmtId="164" fontId="5" fillId="0" borderId="16" xfId="0" applyNumberFormat="1" applyFont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168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28" xfId="0" applyFont="1" applyFill="1" applyBorder="1" applyAlignment="1">
      <alignment horizontal="left" vertical="center" indent="1"/>
    </xf>
    <xf numFmtId="0" fontId="11" fillId="4" borderId="0" xfId="0" applyFont="1" applyFill="1" applyAlignment="1">
      <alignment horizontal="center" vertical="center"/>
    </xf>
    <xf numFmtId="0" fontId="5" fillId="0" borderId="0" xfId="0" applyFont="1" applyAlignment="1">
      <alignment horizontal="right" vertical="center" indent="1"/>
    </xf>
    <xf numFmtId="0" fontId="5" fillId="0" borderId="0" xfId="0" applyFont="1" applyAlignment="1">
      <alignment horizontal="right" vertical="center" wrapText="1" indent="1"/>
    </xf>
    <xf numFmtId="0" fontId="11" fillId="6" borderId="0" xfId="0" applyFont="1" applyFill="1" applyAlignment="1">
      <alignment horizontal="center" vertical="center"/>
    </xf>
    <xf numFmtId="165" fontId="12" fillId="6" borderId="1" xfId="0" applyNumberFormat="1" applyFont="1" applyFill="1" applyBorder="1" applyAlignment="1">
      <alignment horizontal="center" vertical="center"/>
    </xf>
    <xf numFmtId="165" fontId="12" fillId="6" borderId="17" xfId="0" applyNumberFormat="1" applyFont="1" applyFill="1" applyBorder="1" applyAlignment="1">
      <alignment horizontal="center" vertical="center"/>
    </xf>
    <xf numFmtId="165" fontId="12" fillId="6" borderId="2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</cellXfs>
  <cellStyles count="2">
    <cellStyle name="Normal" xfId="0" builtinId="0" customBuiltin="1"/>
    <cellStyle name="Title" xfId="1" builtinId="15" customBuiltin="1"/>
  </cellStyles>
  <dxfs count="56"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ont>
        <color theme="3" tint="-0.24994659260841701"/>
      </font>
      <fill>
        <patternFill>
          <bgColor theme="9" tint="0.79998168889431442"/>
        </patternFill>
      </fill>
    </dxf>
    <dxf>
      <font>
        <b/>
        <i val="0"/>
        <color rgb="FF0070C0"/>
      </font>
    </dxf>
    <dxf>
      <font>
        <color theme="2" tint="-0.24994659260841701"/>
      </font>
    </dxf>
    <dxf>
      <font>
        <color theme="0" tint="-0.14996795556505021"/>
      </font>
      <numFmt numFmtId="169" formatCode=";;;"/>
    </dxf>
    <dxf>
      <fill>
        <patternFill>
          <bgColor theme="4" tint="0.39994506668294322"/>
        </patternFill>
      </fill>
    </dxf>
    <dxf>
      <fill>
        <patternFill>
          <bgColor theme="7"/>
        </patternFill>
      </fill>
    </dxf>
    <dxf>
      <fill>
        <patternFill>
          <bgColor theme="8" tint="0.79998168889431442"/>
        </patternFill>
      </fill>
    </dxf>
    <dxf>
      <font>
        <color theme="3" tint="-0.24994659260841701"/>
      </font>
      <fill>
        <patternFill>
          <bgColor theme="9" tint="0.79998168889431442"/>
        </patternFill>
      </fill>
    </dxf>
    <dxf>
      <font>
        <b/>
        <i val="0"/>
        <color rgb="FF0070C0"/>
      </font>
    </dxf>
    <dxf>
      <font>
        <color theme="2" tint="-0.24994659260841701"/>
      </font>
    </dxf>
    <dxf>
      <font>
        <color theme="0" tint="-0.14996795556505021"/>
      </font>
      <numFmt numFmtId="169" formatCode=";;;"/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ont>
        <color theme="3" tint="-0.24994659260841701"/>
      </font>
      <fill>
        <patternFill>
          <bgColor theme="9" tint="0.79998168889431442"/>
        </patternFill>
      </fill>
    </dxf>
    <dxf>
      <font>
        <b/>
        <i val="0"/>
        <color rgb="FF0070C0"/>
      </font>
    </dxf>
    <dxf>
      <font>
        <color theme="2" tint="-0.24994659260841701"/>
      </font>
    </dxf>
    <dxf>
      <font>
        <color theme="0" tint="-0.14996795556505021"/>
      </font>
      <numFmt numFmtId="169" formatCode=";;;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Bookman Old Style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numFmt numFmtId="167" formatCode="m/dd/yy;@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numFmt numFmtId="167" formatCode="m/dd/yy;@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Bookman Old Style"/>
        <scheme val="major"/>
      </font>
    </dxf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vertical/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3" tint="0.39994506668294322"/>
        </vertical>
        <horizontal/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  <border>
        <bottom style="thin">
          <color theme="0" tint="-0.249977111117893"/>
        </bottom>
      </border>
    </dxf>
    <dxf>
      <font>
        <color theme="1"/>
      </font>
      <fill>
        <patternFill patternType="solid">
          <fgColor theme="0" tint="-0.249977111117893"/>
          <bgColor theme="0" tint="-0.249977111117893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ill>
        <patternFill patternType="solid">
          <fgColor theme="0" tint="-0.14996795556505021"/>
          <bgColor theme="0" tint="-4.9989318521683403E-2"/>
        </patternFill>
      </fill>
      <border>
        <left style="thin">
          <color theme="0" tint="-0.249977111117893"/>
        </left>
        <right style="thin">
          <color theme="0" tint="-0.249977111117893"/>
        </right>
        <vertical style="thin">
          <color theme="1" tint="0.34998626667073579"/>
        </vertical>
      </border>
    </dxf>
    <dxf>
      <fill>
        <patternFill patternType="solid">
          <fgColor theme="0" tint="-0.14996795556505021"/>
          <bgColor theme="0" tint="-4.9989318521683403E-2"/>
        </patternFill>
      </fill>
      <border>
        <top style="thin">
          <color theme="0" tint="-0.249977111117893"/>
        </top>
        <bottom style="thin">
          <color theme="0" tint="-0.249977111117893"/>
        </bottom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1"/>
      </font>
      <fill>
        <patternFill patternType="none">
          <fgColor indexed="64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vertical style="thin">
          <color theme="1" tint="0.34998626667073579"/>
        </vertical>
      </border>
    </dxf>
  </dxfs>
  <tableStyles count="2" defaultTableStyle="Table Style 1" defaultPivotStyle="Leave Report">
    <tableStyle name="Leave Report" table="0" count="13">
      <tableStyleElement type="wholeTable" dxfId="55"/>
      <tableStyleElement type="headerRow" dxfId="54"/>
      <tableStyleElement type="totalRow" dxfId="53"/>
      <tableStyleElement type="firstRowStripe" dxfId="52"/>
      <tableStyleElement type="firstColumnStripe" dxfId="51"/>
      <tableStyleElement type="firstSubtotalColumn" dxfId="50"/>
      <tableStyleElement type="firstSubtotalRow" dxfId="49"/>
      <tableStyleElement type="secondSubtotalRow" dxfId="48"/>
      <tableStyleElement type="firstRowSubheading" dxfId="47"/>
      <tableStyleElement type="secondRowSubheading" dxfId="46"/>
      <tableStyleElement type="thirdRowSubheading" dxfId="45"/>
      <tableStyleElement type="pageFieldLabels" dxfId="44"/>
      <tableStyleElement type="pageFieldValues" dxfId="43"/>
    </tableStyle>
    <tableStyle name="Table Style 1" pivot="0" count="5">
      <tableStyleElement type="wholeTable" dxfId="42"/>
      <tableStyleElement type="headerRow" dxfId="41"/>
      <tableStyleElement type="firstColumn" dxfId="40"/>
      <tableStyleElement type="firstRowStripe" dxfId="39"/>
      <tableStyleElement type="firstHeaderCell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Tracking absenc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Lists!A1"/><Relationship Id="rId1" Type="http://schemas.openxmlformats.org/officeDocument/2006/relationships/hyperlink" Target="#Calendar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Tracking absence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0</xdr:row>
      <xdr:rowOff>77066</xdr:rowOff>
    </xdr:from>
    <xdr:to>
      <xdr:col>49</xdr:col>
      <xdr:colOff>9525</xdr:colOff>
      <xdr:row>0</xdr:row>
      <xdr:rowOff>333226</xdr:rowOff>
    </xdr:to>
    <xdr:sp macro="" textlink="">
      <xdr:nvSpPr>
        <xdr:cNvPr id="48" name="Track Attendance" descr="Click to view the Employee Leave Tracker sheet." title="Employee Leave">
          <a:hlinkClick xmlns:r="http://schemas.openxmlformats.org/officeDocument/2006/relationships" r:id="rId1" tooltip="Click to view the Employee Leave Tracker sheet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9277350" y="77066"/>
          <a:ext cx="2390775" cy="256160"/>
        </a:xfrm>
        <a:prstGeom prst="rect">
          <a:avLst/>
        </a:prstGeom>
        <a:solidFill>
          <a:schemeClr val="accent5">
            <a:lumMod val="75000"/>
          </a:schemeClr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/>
            <a:t>Tracking absences</a:t>
          </a:r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</a:t>
          </a:r>
          <a:endParaRPr lang="en-US" sz="1100" b="0">
            <a:solidFill>
              <a:schemeClr val="bg1"/>
            </a:solidFill>
            <a:latin typeface="+mn-lt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190500</xdr:rowOff>
    </xdr:from>
    <xdr:to>
      <xdr:col>2</xdr:col>
      <xdr:colOff>790956</xdr:colOff>
      <xdr:row>0</xdr:row>
      <xdr:rowOff>446660</xdr:rowOff>
    </xdr:to>
    <xdr:sp macro="" textlink="">
      <xdr:nvSpPr>
        <xdr:cNvPr id="7" name="Back to Calendar View" descr="Click to view the Calendar View sheet." title="Back to Calendar View">
          <a:hlinkClick xmlns:r="http://schemas.openxmlformats.org/officeDocument/2006/relationships" r:id="rId1" tooltip="Click to view the Calendar View sheet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28600" y="190500"/>
          <a:ext cx="2505456" cy="256160"/>
        </a:xfrm>
        <a:prstGeom prst="rect">
          <a:avLst/>
        </a:prstGeom>
        <a:solidFill>
          <a:schemeClr val="accent2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Back</a:t>
          </a:r>
          <a:r>
            <a:rPr lang="en-US" sz="1100" b="0" baseline="0">
              <a:solidFill>
                <a:schemeClr val="bg1"/>
              </a:solidFill>
              <a:latin typeface="+mn-lt"/>
              <a:sym typeface="Webdings"/>
            </a:rPr>
            <a:t> to calendar</a:t>
          </a:r>
          <a:endParaRPr lang="en-US" sz="1100" b="0">
            <a:solidFill>
              <a:schemeClr val="bg1"/>
            </a:solidFill>
            <a:latin typeface="+mn-lt"/>
          </a:endParaRPr>
        </a:p>
      </xdr:txBody>
    </xdr:sp>
    <xdr:clientData fPrintsWithSheet="0"/>
  </xdr:twoCellAnchor>
  <xdr:twoCellAnchor>
    <xdr:from>
      <xdr:col>3</xdr:col>
      <xdr:colOff>695326</xdr:colOff>
      <xdr:row>0</xdr:row>
      <xdr:rowOff>190500</xdr:rowOff>
    </xdr:from>
    <xdr:to>
      <xdr:col>6</xdr:col>
      <xdr:colOff>9525</xdr:colOff>
      <xdr:row>0</xdr:row>
      <xdr:rowOff>448391</xdr:rowOff>
    </xdr:to>
    <xdr:sp macro="" textlink="">
      <xdr:nvSpPr>
        <xdr:cNvPr id="8" name="Modify Settings" descr="Click to view the Settings sheet." title="Modify Settings">
          <a:hlinkClick xmlns:r="http://schemas.openxmlformats.org/officeDocument/2006/relationships" r:id="rId2" tooltip="Click to view the Settings sheet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781426" y="190500"/>
          <a:ext cx="2505074" cy="257891"/>
        </a:xfrm>
        <a:prstGeom prst="rect">
          <a:avLst/>
        </a:prstGeom>
        <a:solidFill>
          <a:schemeClr val="accent2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Change</a:t>
          </a:r>
          <a:r>
            <a:rPr lang="en-US" sz="1100" b="0" baseline="0">
              <a:solidFill>
                <a:schemeClr val="bg1"/>
              </a:solidFill>
              <a:latin typeface="+mn-lt"/>
              <a:sym typeface="Webdings"/>
            </a:rPr>
            <a:t> of the lists</a:t>
          </a:r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</a:t>
          </a:r>
          <a:endParaRPr lang="en-US" sz="1100" b="0">
            <a:solidFill>
              <a:schemeClr val="bg1"/>
            </a:solidFill>
            <a:latin typeface="+mn-lt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190500</xdr:rowOff>
    </xdr:from>
    <xdr:to>
      <xdr:col>5</xdr:col>
      <xdr:colOff>25977</xdr:colOff>
      <xdr:row>0</xdr:row>
      <xdr:rowOff>448391</xdr:rowOff>
    </xdr:to>
    <xdr:sp macro="" textlink="">
      <xdr:nvSpPr>
        <xdr:cNvPr id="2" name="Back to Attendance Tracker" descr="Click to view the Employee Leave Tracker sheet." title="Back to Attendance Tracker">
          <a:hlinkClick xmlns:r="http://schemas.openxmlformats.org/officeDocument/2006/relationships" r:id="rId1" tooltip="Click to view the Employee Leave Tracker sheet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25136" y="190500"/>
          <a:ext cx="3411682" cy="257891"/>
        </a:xfrm>
        <a:prstGeom prst="rect">
          <a:avLst/>
        </a:prstGeom>
        <a:solidFill>
          <a:schemeClr val="accent2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Back</a:t>
          </a:r>
          <a:r>
            <a:rPr lang="en-US" sz="1100" b="0" baseline="0">
              <a:solidFill>
                <a:schemeClr val="bg1"/>
              </a:solidFill>
              <a:latin typeface="+mn-lt"/>
              <a:sym typeface="Webdings"/>
            </a:rPr>
            <a:t> to Tracking absences</a:t>
          </a:r>
          <a:endParaRPr lang="en-US" sz="1100" b="0">
            <a:solidFill>
              <a:schemeClr val="bg1"/>
            </a:solidFill>
            <a:latin typeface="+mn-lt"/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tblLeave" displayName="tblLeave" ref="B3:F26" headerRowDxfId="37" dataDxfId="36">
  <autoFilter ref="B3:F26"/>
  <sortState ref="B4:F26">
    <sortCondition descending="1" ref="C10"/>
  </sortState>
  <tableColumns count="5">
    <tableColumn id="1" name="Name of employee" totalsRowLabel="Total" dataDxfId="35"/>
    <tableColumn id="2" name="Starting date" dataDxfId="34"/>
    <tableColumn id="3" name="End date" dataDxfId="33"/>
    <tableColumn id="4" name="Type of absence" dataDxfId="32"/>
    <tableColumn id="5" name="Days" totalsRowFunction="sum" dataDxfId="31">
      <calculatedColumnFormula>NETWORKDAYS(tblLeave[[#This Row],[Starting date]],tblLeave[[#This Row],[End date]],lstHolidays)</calculatedColumnFormula>
    </tableColumn>
  </tableColumns>
  <tableStyleInfo name="TableStyleLight2" showFirstColumn="1" showLastColumn="0" showRowStripes="1" showColumnStripes="0"/>
  <extLst>
    <ext xmlns:x14="http://schemas.microsoft.com/office/spreadsheetml/2009/9/main" uri="{504A1905-F514-4f6f-8877-14C23A59335A}">
      <x14:table altText="Employee Leave Tracker" altTextSummary="List of dates and leave type for each employee."/>
    </ext>
  </extLst>
</table>
</file>

<file path=xl/tables/table2.xml><?xml version="1.0" encoding="utf-8"?>
<table xmlns="http://schemas.openxmlformats.org/spreadsheetml/2006/main" id="2" name="tblLeaveTypes" displayName="tblLeaveTypes" ref="D3:D7" totalsRowShown="0" headerRowDxfId="30" dataDxfId="29">
  <tableColumns count="1">
    <tableColumn id="1" name="Type of absence" dataDxfId="28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ype of Leave" altTextSummary="List of employee absence types such as Sick Leave, Vacation, Bereavement, and Other. "/>
    </ext>
  </extLst>
</table>
</file>

<file path=xl/tables/table3.xml><?xml version="1.0" encoding="utf-8"?>
<table xmlns="http://schemas.openxmlformats.org/spreadsheetml/2006/main" id="3" name="tblCompanyHolidays" displayName="tblCompanyHolidays" ref="F3:G12" totalsRowShown="0" headerRowDxfId="27" dataDxfId="26">
  <sortState ref="F4:G12">
    <sortCondition ref="F7"/>
  </sortState>
  <tableColumns count="2">
    <tableColumn id="1" name="Company weekends" dataDxfId="25"/>
    <tableColumn id="2" name="Description" dataDxfId="24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Company Holidays" altTextSummary="List of company holiday dates and holiday description."/>
    </ext>
  </extLst>
</table>
</file>

<file path=xl/tables/table4.xml><?xml version="1.0" encoding="utf-8"?>
<table xmlns="http://schemas.openxmlformats.org/spreadsheetml/2006/main" id="4" name="tblEmployees" displayName="tblEmployees" ref="B3:B8" totalsRowShown="0" headerRowDxfId="23" dataDxfId="22">
  <sortState ref="B3:B25">
    <sortCondition ref="B2:B25"/>
  </sortState>
  <tableColumns count="1">
    <tableColumn id="1" name="Списък на служителите" dataDxfId="21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List of Employees" altTextSummary="Employee names"/>
    </ext>
  </extLst>
</table>
</file>

<file path=xl/theme/theme1.xml><?xml version="1.0" encoding="utf-8"?>
<a:theme xmlns:a="http://schemas.openxmlformats.org/drawingml/2006/main" name="Employee Attendance Tracker">
  <a:themeElements>
    <a:clrScheme name="Custom 3">
      <a:dk1>
        <a:sysClr val="windowText" lastClr="000000"/>
      </a:dk1>
      <a:lt1>
        <a:sysClr val="window" lastClr="FFFFFF"/>
      </a:lt1>
      <a:dk2>
        <a:srgbClr val="36384E"/>
      </a:dk2>
      <a:lt2>
        <a:srgbClr val="E6E6E6"/>
      </a:lt2>
      <a:accent1>
        <a:srgbClr val="8BBEDD"/>
      </a:accent1>
      <a:accent2>
        <a:srgbClr val="53B9B4"/>
      </a:accent2>
      <a:accent3>
        <a:srgbClr val="9FD179"/>
      </a:accent3>
      <a:accent4>
        <a:srgbClr val="F6E166"/>
      </a:accent4>
      <a:accent5>
        <a:srgbClr val="F9A755"/>
      </a:accent5>
      <a:accent6>
        <a:srgbClr val="ED7669"/>
      </a:accent6>
      <a:hlink>
        <a:srgbClr val="0000FF"/>
      </a:hlink>
      <a:folHlink>
        <a:srgbClr val="800080"/>
      </a:folHlink>
    </a:clrScheme>
    <a:fontScheme name="67 employee attendance tracker">
      <a:majorFont>
        <a:latin typeface="Bookman Old Style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/>
    <pageSetUpPr fitToPage="1"/>
  </sheetPr>
  <dimension ref="B1:AY34"/>
  <sheetViews>
    <sheetView showGridLines="0" topLeftCell="K1" zoomScale="90" zoomScaleNormal="90" workbookViewId="0">
      <selection activeCell="AN3" sqref="AN3:AW4"/>
    </sheetView>
  </sheetViews>
  <sheetFormatPr defaultRowHeight="14.4" x14ac:dyDescent="0.35"/>
  <cols>
    <col min="1" max="1" width="2.33203125" customWidth="1"/>
    <col min="2" max="2" width="3.33203125" customWidth="1"/>
    <col min="3" max="49" width="3.5546875" customWidth="1"/>
    <col min="50" max="50" width="2.33203125" customWidth="1"/>
  </cols>
  <sheetData>
    <row r="1" spans="2:49" ht="27.75" customHeight="1" x14ac:dyDescent="0.35">
      <c r="K1" s="58"/>
    </row>
    <row r="2" spans="2:49" ht="11.25" customHeight="1" x14ac:dyDescent="0.35">
      <c r="B2" s="62" t="s">
        <v>21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</row>
    <row r="3" spans="2:49" ht="11.25" customHeight="1" x14ac:dyDescent="0.35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E3" s="77" t="s">
        <v>22</v>
      </c>
      <c r="AF3" s="77"/>
      <c r="AG3" s="77"/>
      <c r="AH3" s="77"/>
      <c r="AI3" s="77"/>
      <c r="AJ3" s="77"/>
      <c r="AK3" s="77"/>
      <c r="AL3" s="77"/>
      <c r="AM3" s="77"/>
      <c r="AN3" s="74" t="s">
        <v>10</v>
      </c>
      <c r="AO3" s="74"/>
      <c r="AP3" s="74"/>
      <c r="AQ3" s="74"/>
      <c r="AR3" s="74"/>
      <c r="AS3" s="74"/>
      <c r="AT3" s="74"/>
      <c r="AU3" s="74"/>
      <c r="AV3" s="74"/>
      <c r="AW3" s="74"/>
    </row>
    <row r="4" spans="2:49" ht="11.25" customHeight="1" thickBot="1" x14ac:dyDescent="0.4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E4" s="77"/>
      <c r="AF4" s="77"/>
      <c r="AG4" s="77"/>
      <c r="AH4" s="77"/>
      <c r="AI4" s="77"/>
      <c r="AJ4" s="77"/>
      <c r="AK4" s="77"/>
      <c r="AL4" s="77"/>
      <c r="AM4" s="77"/>
      <c r="AN4" s="74"/>
      <c r="AO4" s="74"/>
      <c r="AP4" s="74"/>
      <c r="AQ4" s="74"/>
      <c r="AR4" s="74"/>
      <c r="AS4" s="74"/>
      <c r="AT4" s="74"/>
      <c r="AU4" s="74"/>
      <c r="AV4" s="74"/>
      <c r="AW4" s="74"/>
    </row>
    <row r="5" spans="2:49" ht="11.25" customHeight="1" thickTop="1" x14ac:dyDescent="0.35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E5" s="78" t="s">
        <v>23</v>
      </c>
      <c r="AF5" s="77"/>
      <c r="AG5" s="77"/>
      <c r="AH5" s="77"/>
      <c r="AI5" s="77"/>
      <c r="AJ5" s="77"/>
      <c r="AK5" s="77"/>
      <c r="AL5" s="77"/>
      <c r="AM5" s="77"/>
      <c r="AN5" s="75">
        <v>2019</v>
      </c>
      <c r="AO5" s="75"/>
      <c r="AP5" s="75"/>
      <c r="AQ5" s="75"/>
      <c r="AR5" s="75"/>
      <c r="AS5" s="75"/>
      <c r="AT5" s="75"/>
      <c r="AU5" s="75"/>
      <c r="AV5" s="75"/>
      <c r="AW5" s="75"/>
    </row>
    <row r="6" spans="2:49" ht="15" customHeight="1" x14ac:dyDescent="0.35"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E6" s="77"/>
      <c r="AF6" s="77"/>
      <c r="AG6" s="77"/>
      <c r="AH6" s="77"/>
      <c r="AI6" s="77"/>
      <c r="AJ6" s="77"/>
      <c r="AK6" s="77"/>
      <c r="AL6" s="77"/>
      <c r="AM6" s="77"/>
      <c r="AN6" s="74"/>
      <c r="AO6" s="74"/>
      <c r="AP6" s="74"/>
      <c r="AQ6" s="74"/>
      <c r="AR6" s="74"/>
      <c r="AS6" s="74"/>
      <c r="AT6" s="74"/>
      <c r="AU6" s="74"/>
      <c r="AV6" s="74"/>
      <c r="AW6" s="74"/>
    </row>
    <row r="7" spans="2:49" ht="20.399999999999999" customHeight="1" x14ac:dyDescent="0.35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</row>
    <row r="8" spans="2:49" x14ac:dyDescent="0.3">
      <c r="B8" s="21"/>
      <c r="C8" s="22"/>
      <c r="D8" s="22"/>
      <c r="E8" s="22"/>
      <c r="F8" s="22"/>
      <c r="G8" s="22"/>
      <c r="H8" s="23" t="s">
        <v>0</v>
      </c>
      <c r="I8" s="24" t="s">
        <v>1</v>
      </c>
      <c r="J8" s="24" t="s">
        <v>2</v>
      </c>
      <c r="K8" s="24" t="s">
        <v>3</v>
      </c>
      <c r="L8" s="24" t="s">
        <v>2</v>
      </c>
      <c r="M8" s="24" t="s">
        <v>4</v>
      </c>
      <c r="N8" s="25" t="s">
        <v>0</v>
      </c>
      <c r="O8" s="26" t="s">
        <v>0</v>
      </c>
      <c r="P8" s="24" t="s">
        <v>1</v>
      </c>
      <c r="Q8" s="24" t="s">
        <v>2</v>
      </c>
      <c r="R8" s="24" t="s">
        <v>3</v>
      </c>
      <c r="S8" s="24" t="s">
        <v>2</v>
      </c>
      <c r="T8" s="24" t="s">
        <v>4</v>
      </c>
      <c r="U8" s="24" t="s">
        <v>0</v>
      </c>
      <c r="V8" s="24" t="s">
        <v>0</v>
      </c>
      <c r="W8" s="24" t="s">
        <v>1</v>
      </c>
      <c r="X8" s="24" t="s">
        <v>2</v>
      </c>
      <c r="Y8" s="24" t="s">
        <v>3</v>
      </c>
      <c r="Z8" s="24" t="s">
        <v>2</v>
      </c>
      <c r="AA8" s="24" t="s">
        <v>4</v>
      </c>
      <c r="AB8" s="24" t="s">
        <v>0</v>
      </c>
      <c r="AC8" s="24" t="s">
        <v>0</v>
      </c>
      <c r="AD8" s="24" t="s">
        <v>1</v>
      </c>
      <c r="AE8" s="24" t="s">
        <v>2</v>
      </c>
      <c r="AF8" s="24" t="s">
        <v>3</v>
      </c>
      <c r="AG8" s="24" t="s">
        <v>2</v>
      </c>
      <c r="AH8" s="24" t="s">
        <v>4</v>
      </c>
      <c r="AI8" s="24" t="s">
        <v>0</v>
      </c>
      <c r="AJ8" s="24" t="s">
        <v>0</v>
      </c>
      <c r="AK8" s="24" t="s">
        <v>1</v>
      </c>
      <c r="AL8" s="24" t="s">
        <v>2</v>
      </c>
      <c r="AM8" s="24" t="s">
        <v>3</v>
      </c>
      <c r="AN8" s="24" t="s">
        <v>2</v>
      </c>
      <c r="AO8" s="24" t="s">
        <v>4</v>
      </c>
      <c r="AP8" s="24" t="s">
        <v>0</v>
      </c>
      <c r="AQ8" s="24" t="s">
        <v>0</v>
      </c>
      <c r="AR8" s="24" t="s">
        <v>1</v>
      </c>
      <c r="AS8" s="24" t="s">
        <v>2</v>
      </c>
      <c r="AT8" s="24" t="s">
        <v>3</v>
      </c>
      <c r="AU8" s="24" t="s">
        <v>2</v>
      </c>
      <c r="AV8" s="24" t="s">
        <v>4</v>
      </c>
      <c r="AW8" s="27" t="s">
        <v>0</v>
      </c>
    </row>
    <row r="9" spans="2:49" ht="18.75" customHeight="1" x14ac:dyDescent="0.35">
      <c r="B9" s="4"/>
      <c r="C9" s="63">
        <f>DATE($AN$5,ROWS($C$9:C9),1)</f>
        <v>43466</v>
      </c>
      <c r="D9" s="63"/>
      <c r="E9" s="63"/>
      <c r="F9" s="63"/>
      <c r="G9" s="64"/>
      <c r="H9" s="57">
        <f t="array" aca="1" ref="H9:AW9" ca="1">calendar</f>
        <v>43464</v>
      </c>
      <c r="I9" s="33">
        <f ca="1"/>
        <v>43465</v>
      </c>
      <c r="J9" s="33">
        <f ca="1"/>
        <v>43466</v>
      </c>
      <c r="K9" s="33">
        <f ca="1"/>
        <v>43467</v>
      </c>
      <c r="L9" s="33">
        <f ca="1"/>
        <v>43468</v>
      </c>
      <c r="M9" s="33">
        <f ca="1"/>
        <v>43469</v>
      </c>
      <c r="N9" s="34">
        <f ca="1"/>
        <v>43470</v>
      </c>
      <c r="O9" s="32">
        <f ca="1"/>
        <v>43471</v>
      </c>
      <c r="P9" s="33">
        <f ca="1"/>
        <v>43472</v>
      </c>
      <c r="Q9" s="33">
        <f ca="1"/>
        <v>43473</v>
      </c>
      <c r="R9" s="33">
        <f ca="1"/>
        <v>43474</v>
      </c>
      <c r="S9" s="33">
        <f ca="1"/>
        <v>43475</v>
      </c>
      <c r="T9" s="33">
        <f ca="1"/>
        <v>43476</v>
      </c>
      <c r="U9" s="34">
        <f ca="1"/>
        <v>43477</v>
      </c>
      <c r="V9" s="32">
        <f ca="1"/>
        <v>43478</v>
      </c>
      <c r="W9" s="33">
        <f ca="1"/>
        <v>43479</v>
      </c>
      <c r="X9" s="33">
        <f ca="1"/>
        <v>43480</v>
      </c>
      <c r="Y9" s="33">
        <f ca="1"/>
        <v>43481</v>
      </c>
      <c r="Z9" s="33">
        <f ca="1"/>
        <v>43482</v>
      </c>
      <c r="AA9" s="33">
        <f ca="1"/>
        <v>43483</v>
      </c>
      <c r="AB9" s="34">
        <f ca="1"/>
        <v>43484</v>
      </c>
      <c r="AC9" s="32">
        <f ca="1"/>
        <v>43485</v>
      </c>
      <c r="AD9" s="33">
        <f ca="1"/>
        <v>43486</v>
      </c>
      <c r="AE9" s="33">
        <f ca="1"/>
        <v>43487</v>
      </c>
      <c r="AF9" s="33">
        <f ca="1"/>
        <v>43488</v>
      </c>
      <c r="AG9" s="33">
        <f ca="1"/>
        <v>43489</v>
      </c>
      <c r="AH9" s="33">
        <f ca="1"/>
        <v>43490</v>
      </c>
      <c r="AI9" s="34">
        <f ca="1"/>
        <v>43491</v>
      </c>
      <c r="AJ9" s="32">
        <f ca="1"/>
        <v>43492</v>
      </c>
      <c r="AK9" s="33">
        <f ca="1"/>
        <v>43493</v>
      </c>
      <c r="AL9" s="33">
        <f ca="1"/>
        <v>43494</v>
      </c>
      <c r="AM9" s="33">
        <f ca="1"/>
        <v>43495</v>
      </c>
      <c r="AN9" s="33">
        <f ca="1"/>
        <v>43496</v>
      </c>
      <c r="AO9" s="33">
        <f ca="1"/>
        <v>43497</v>
      </c>
      <c r="AP9" s="34">
        <f ca="1"/>
        <v>43498</v>
      </c>
      <c r="AQ9" s="32">
        <f ca="1"/>
        <v>43499</v>
      </c>
      <c r="AR9" s="33">
        <f ca="1"/>
        <v>43500</v>
      </c>
      <c r="AS9" s="33">
        <f ca="1"/>
        <v>43501</v>
      </c>
      <c r="AT9" s="33">
        <f ca="1"/>
        <v>43502</v>
      </c>
      <c r="AU9" s="33">
        <f ca="1"/>
        <v>43503</v>
      </c>
      <c r="AV9" s="33">
        <f ca="1"/>
        <v>43504</v>
      </c>
      <c r="AW9" s="35">
        <f ca="1"/>
        <v>43505</v>
      </c>
    </row>
    <row r="10" spans="2:49" ht="18.75" customHeight="1" x14ac:dyDescent="0.35">
      <c r="B10" s="5"/>
      <c r="C10" s="68">
        <f>DATE($AN$5,ROWS($C$9:C10),1)</f>
        <v>43497</v>
      </c>
      <c r="D10" s="68"/>
      <c r="E10" s="68"/>
      <c r="F10" s="68"/>
      <c r="G10" s="69"/>
      <c r="H10" s="36">
        <f t="array" aca="1" ref="H10:AW10" ca="1">calendar</f>
        <v>43492</v>
      </c>
      <c r="I10" s="37">
        <f ca="1"/>
        <v>43493</v>
      </c>
      <c r="J10" s="37">
        <f ca="1"/>
        <v>43494</v>
      </c>
      <c r="K10" s="37">
        <f ca="1"/>
        <v>43495</v>
      </c>
      <c r="L10" s="37">
        <f ca="1"/>
        <v>43496</v>
      </c>
      <c r="M10" s="37">
        <f ca="1"/>
        <v>43497</v>
      </c>
      <c r="N10" s="38">
        <f ca="1"/>
        <v>43498</v>
      </c>
      <c r="O10" s="36">
        <f ca="1"/>
        <v>43499</v>
      </c>
      <c r="P10" s="37">
        <f ca="1"/>
        <v>43500</v>
      </c>
      <c r="Q10" s="37">
        <f ca="1"/>
        <v>43501</v>
      </c>
      <c r="R10" s="37">
        <f ca="1"/>
        <v>43502</v>
      </c>
      <c r="S10" s="37">
        <f ca="1"/>
        <v>43503</v>
      </c>
      <c r="T10" s="37">
        <f ca="1"/>
        <v>43504</v>
      </c>
      <c r="U10" s="38">
        <f ca="1"/>
        <v>43505</v>
      </c>
      <c r="V10" s="36">
        <f ca="1"/>
        <v>43506</v>
      </c>
      <c r="W10" s="37">
        <f ca="1"/>
        <v>43507</v>
      </c>
      <c r="X10" s="37">
        <f ca="1"/>
        <v>43508</v>
      </c>
      <c r="Y10" s="37">
        <f ca="1"/>
        <v>43509</v>
      </c>
      <c r="Z10" s="37">
        <f ca="1"/>
        <v>43510</v>
      </c>
      <c r="AA10" s="37">
        <f ca="1"/>
        <v>43511</v>
      </c>
      <c r="AB10" s="38">
        <f ca="1"/>
        <v>43512</v>
      </c>
      <c r="AC10" s="36">
        <f ca="1"/>
        <v>43513</v>
      </c>
      <c r="AD10" s="37">
        <f ca="1"/>
        <v>43514</v>
      </c>
      <c r="AE10" s="37">
        <f ca="1"/>
        <v>43515</v>
      </c>
      <c r="AF10" s="37">
        <f ca="1"/>
        <v>43516</v>
      </c>
      <c r="AG10" s="37">
        <f ca="1"/>
        <v>43517</v>
      </c>
      <c r="AH10" s="37">
        <f ca="1"/>
        <v>43518</v>
      </c>
      <c r="AI10" s="38">
        <f ca="1"/>
        <v>43519</v>
      </c>
      <c r="AJ10" s="36">
        <f ca="1"/>
        <v>43520</v>
      </c>
      <c r="AK10" s="37">
        <f ca="1"/>
        <v>43521</v>
      </c>
      <c r="AL10" s="37">
        <f ca="1"/>
        <v>43522</v>
      </c>
      <c r="AM10" s="37">
        <f ca="1"/>
        <v>43523</v>
      </c>
      <c r="AN10" s="37">
        <f ca="1"/>
        <v>43524</v>
      </c>
      <c r="AO10" s="37">
        <f ca="1"/>
        <v>43525</v>
      </c>
      <c r="AP10" s="38">
        <f ca="1"/>
        <v>43526</v>
      </c>
      <c r="AQ10" s="36">
        <f ca="1"/>
        <v>43527</v>
      </c>
      <c r="AR10" s="37">
        <f ca="1"/>
        <v>43528</v>
      </c>
      <c r="AS10" s="37">
        <f ca="1"/>
        <v>43529</v>
      </c>
      <c r="AT10" s="37">
        <f ca="1"/>
        <v>43530</v>
      </c>
      <c r="AU10" s="37">
        <f ca="1"/>
        <v>43531</v>
      </c>
      <c r="AV10" s="37">
        <f ca="1"/>
        <v>43532</v>
      </c>
      <c r="AW10" s="39">
        <f ca="1"/>
        <v>43533</v>
      </c>
    </row>
    <row r="11" spans="2:49" ht="18.75" customHeight="1" x14ac:dyDescent="0.35">
      <c r="B11" s="4"/>
      <c r="C11" s="63">
        <f>DATE($AN$5,ROWS($C$9:C11),1)</f>
        <v>43525</v>
      </c>
      <c r="D11" s="63"/>
      <c r="E11" s="63"/>
      <c r="F11" s="63"/>
      <c r="G11" s="64"/>
      <c r="H11" s="32">
        <f t="array" aca="1" ref="H11:AW11" ca="1">calendar</f>
        <v>43520</v>
      </c>
      <c r="I11" s="33">
        <f ca="1"/>
        <v>43521</v>
      </c>
      <c r="J11" s="33">
        <f ca="1"/>
        <v>43522</v>
      </c>
      <c r="K11" s="33">
        <f ca="1"/>
        <v>43523</v>
      </c>
      <c r="L11" s="33">
        <f ca="1"/>
        <v>43524</v>
      </c>
      <c r="M11" s="33">
        <f ca="1"/>
        <v>43525</v>
      </c>
      <c r="N11" s="34">
        <f ca="1"/>
        <v>43526</v>
      </c>
      <c r="O11" s="32">
        <f ca="1"/>
        <v>43527</v>
      </c>
      <c r="P11" s="33">
        <f ca="1"/>
        <v>43528</v>
      </c>
      <c r="Q11" s="33">
        <f ca="1"/>
        <v>43529</v>
      </c>
      <c r="R11" s="33">
        <f ca="1"/>
        <v>43530</v>
      </c>
      <c r="S11" s="33">
        <f ca="1"/>
        <v>43531</v>
      </c>
      <c r="T11" s="33">
        <f ca="1"/>
        <v>43532</v>
      </c>
      <c r="U11" s="34">
        <f ca="1"/>
        <v>43533</v>
      </c>
      <c r="V11" s="32">
        <f ca="1"/>
        <v>43534</v>
      </c>
      <c r="W11" s="33">
        <f ca="1"/>
        <v>43535</v>
      </c>
      <c r="X11" s="33">
        <f ca="1"/>
        <v>43536</v>
      </c>
      <c r="Y11" s="33">
        <f ca="1"/>
        <v>43537</v>
      </c>
      <c r="Z11" s="33">
        <f ca="1"/>
        <v>43538</v>
      </c>
      <c r="AA11" s="33">
        <f ca="1"/>
        <v>43539</v>
      </c>
      <c r="AB11" s="34">
        <f ca="1"/>
        <v>43540</v>
      </c>
      <c r="AC11" s="32">
        <f ca="1"/>
        <v>43541</v>
      </c>
      <c r="AD11" s="33">
        <f ca="1"/>
        <v>43542</v>
      </c>
      <c r="AE11" s="33">
        <f ca="1"/>
        <v>43543</v>
      </c>
      <c r="AF11" s="33">
        <f ca="1"/>
        <v>43544</v>
      </c>
      <c r="AG11" s="33">
        <f ca="1"/>
        <v>43545</v>
      </c>
      <c r="AH11" s="33">
        <f ca="1"/>
        <v>43546</v>
      </c>
      <c r="AI11" s="34">
        <f ca="1"/>
        <v>43547</v>
      </c>
      <c r="AJ11" s="32">
        <f ca="1"/>
        <v>43548</v>
      </c>
      <c r="AK11" s="33">
        <f ca="1"/>
        <v>43549</v>
      </c>
      <c r="AL11" s="33">
        <f ca="1"/>
        <v>43550</v>
      </c>
      <c r="AM11" s="33">
        <f ca="1"/>
        <v>43551</v>
      </c>
      <c r="AN11" s="33">
        <f ca="1"/>
        <v>43552</v>
      </c>
      <c r="AO11" s="33">
        <f ca="1"/>
        <v>43553</v>
      </c>
      <c r="AP11" s="34">
        <f ca="1"/>
        <v>43554</v>
      </c>
      <c r="AQ11" s="32">
        <f ca="1"/>
        <v>43555</v>
      </c>
      <c r="AR11" s="33">
        <f ca="1"/>
        <v>43556</v>
      </c>
      <c r="AS11" s="33">
        <f ca="1"/>
        <v>43557</v>
      </c>
      <c r="AT11" s="33">
        <f ca="1"/>
        <v>43558</v>
      </c>
      <c r="AU11" s="33">
        <f ca="1"/>
        <v>43559</v>
      </c>
      <c r="AV11" s="33">
        <f ca="1"/>
        <v>43560</v>
      </c>
      <c r="AW11" s="35">
        <f ca="1"/>
        <v>43561</v>
      </c>
    </row>
    <row r="12" spans="2:49" ht="18.75" customHeight="1" x14ac:dyDescent="0.35">
      <c r="B12" s="5"/>
      <c r="C12" s="68">
        <f>DATE($AN$5,ROWS($C$9:C12),1)</f>
        <v>43556</v>
      </c>
      <c r="D12" s="68"/>
      <c r="E12" s="68"/>
      <c r="F12" s="68"/>
      <c r="G12" s="69"/>
      <c r="H12" s="36">
        <f t="array" aca="1" ref="H12:AW12" ca="1">calendar</f>
        <v>43555</v>
      </c>
      <c r="I12" s="37">
        <f ca="1"/>
        <v>43556</v>
      </c>
      <c r="J12" s="37">
        <f ca="1"/>
        <v>43557</v>
      </c>
      <c r="K12" s="37">
        <f ca="1"/>
        <v>43558</v>
      </c>
      <c r="L12" s="37">
        <f ca="1"/>
        <v>43559</v>
      </c>
      <c r="M12" s="37">
        <f ca="1"/>
        <v>43560</v>
      </c>
      <c r="N12" s="38">
        <f ca="1"/>
        <v>43561</v>
      </c>
      <c r="O12" s="36">
        <f ca="1"/>
        <v>43562</v>
      </c>
      <c r="P12" s="37">
        <f ca="1"/>
        <v>43563</v>
      </c>
      <c r="Q12" s="37">
        <f ca="1"/>
        <v>43564</v>
      </c>
      <c r="R12" s="37">
        <f ca="1"/>
        <v>43565</v>
      </c>
      <c r="S12" s="37">
        <f ca="1"/>
        <v>43566</v>
      </c>
      <c r="T12" s="37">
        <f ca="1"/>
        <v>43567</v>
      </c>
      <c r="U12" s="38">
        <f ca="1"/>
        <v>43568</v>
      </c>
      <c r="V12" s="36">
        <f ca="1"/>
        <v>43569</v>
      </c>
      <c r="W12" s="37">
        <f ca="1"/>
        <v>43570</v>
      </c>
      <c r="X12" s="37">
        <f ca="1"/>
        <v>43571</v>
      </c>
      <c r="Y12" s="37">
        <f ca="1"/>
        <v>43572</v>
      </c>
      <c r="Z12" s="37">
        <f ca="1"/>
        <v>43573</v>
      </c>
      <c r="AA12" s="37">
        <f ca="1"/>
        <v>43574</v>
      </c>
      <c r="AB12" s="38">
        <f ca="1"/>
        <v>43575</v>
      </c>
      <c r="AC12" s="36">
        <f ca="1"/>
        <v>43576</v>
      </c>
      <c r="AD12" s="37">
        <f ca="1"/>
        <v>43577</v>
      </c>
      <c r="AE12" s="37">
        <f ca="1"/>
        <v>43578</v>
      </c>
      <c r="AF12" s="37">
        <f ca="1"/>
        <v>43579</v>
      </c>
      <c r="AG12" s="37">
        <f ca="1"/>
        <v>43580</v>
      </c>
      <c r="AH12" s="37">
        <f ca="1"/>
        <v>43581</v>
      </c>
      <c r="AI12" s="38">
        <f ca="1"/>
        <v>43582</v>
      </c>
      <c r="AJ12" s="36">
        <f ca="1"/>
        <v>43583</v>
      </c>
      <c r="AK12" s="37">
        <f ca="1"/>
        <v>43584</v>
      </c>
      <c r="AL12" s="37">
        <f ca="1"/>
        <v>43585</v>
      </c>
      <c r="AM12" s="37">
        <f ca="1"/>
        <v>43586</v>
      </c>
      <c r="AN12" s="37">
        <f ca="1"/>
        <v>43587</v>
      </c>
      <c r="AO12" s="37">
        <f ca="1"/>
        <v>43588</v>
      </c>
      <c r="AP12" s="38">
        <f ca="1"/>
        <v>43589</v>
      </c>
      <c r="AQ12" s="36">
        <f ca="1"/>
        <v>43590</v>
      </c>
      <c r="AR12" s="37">
        <f ca="1"/>
        <v>43591</v>
      </c>
      <c r="AS12" s="37">
        <f ca="1"/>
        <v>43592</v>
      </c>
      <c r="AT12" s="37">
        <f ca="1"/>
        <v>43593</v>
      </c>
      <c r="AU12" s="37">
        <f ca="1"/>
        <v>43594</v>
      </c>
      <c r="AV12" s="37">
        <f ca="1"/>
        <v>43595</v>
      </c>
      <c r="AW12" s="39">
        <f ca="1"/>
        <v>43596</v>
      </c>
    </row>
    <row r="13" spans="2:49" ht="18.75" customHeight="1" x14ac:dyDescent="0.35">
      <c r="B13" s="4"/>
      <c r="C13" s="63">
        <f>DATE($AN$5,ROWS($C$9:C13),1)</f>
        <v>43586</v>
      </c>
      <c r="D13" s="63"/>
      <c r="E13" s="63"/>
      <c r="F13" s="63"/>
      <c r="G13" s="64"/>
      <c r="H13" s="32">
        <f t="array" aca="1" ref="H13:AW13" ca="1">calendar</f>
        <v>43583</v>
      </c>
      <c r="I13" s="33">
        <f ca="1"/>
        <v>43584</v>
      </c>
      <c r="J13" s="33">
        <f ca="1"/>
        <v>43585</v>
      </c>
      <c r="K13" s="33">
        <f ca="1"/>
        <v>43586</v>
      </c>
      <c r="L13" s="33">
        <f ca="1"/>
        <v>43587</v>
      </c>
      <c r="M13" s="33">
        <f ca="1"/>
        <v>43588</v>
      </c>
      <c r="N13" s="34">
        <f ca="1"/>
        <v>43589</v>
      </c>
      <c r="O13" s="32">
        <f ca="1"/>
        <v>43590</v>
      </c>
      <c r="P13" s="33">
        <f ca="1"/>
        <v>43591</v>
      </c>
      <c r="Q13" s="33">
        <f ca="1"/>
        <v>43592</v>
      </c>
      <c r="R13" s="33">
        <f ca="1"/>
        <v>43593</v>
      </c>
      <c r="S13" s="33">
        <f ca="1"/>
        <v>43594</v>
      </c>
      <c r="T13" s="33">
        <f ca="1"/>
        <v>43595</v>
      </c>
      <c r="U13" s="34">
        <f ca="1"/>
        <v>43596</v>
      </c>
      <c r="V13" s="32">
        <f ca="1"/>
        <v>43597</v>
      </c>
      <c r="W13" s="80">
        <f ca="1"/>
        <v>43598</v>
      </c>
      <c r="X13" s="80">
        <f ca="1"/>
        <v>43599</v>
      </c>
      <c r="Y13" s="80">
        <f ca="1"/>
        <v>43600</v>
      </c>
      <c r="Z13" s="80">
        <f ca="1"/>
        <v>43601</v>
      </c>
      <c r="AA13" s="80">
        <f ca="1"/>
        <v>43602</v>
      </c>
      <c r="AB13" s="81">
        <f ca="1"/>
        <v>43603</v>
      </c>
      <c r="AC13" s="82">
        <f ca="1"/>
        <v>43604</v>
      </c>
      <c r="AD13" s="80">
        <f ca="1"/>
        <v>43605</v>
      </c>
      <c r="AE13" s="80">
        <f ca="1"/>
        <v>43606</v>
      </c>
      <c r="AF13" s="33">
        <f ca="1"/>
        <v>43607</v>
      </c>
      <c r="AG13" s="33">
        <f ca="1"/>
        <v>43608</v>
      </c>
      <c r="AH13" s="33">
        <f ca="1"/>
        <v>43609</v>
      </c>
      <c r="AI13" s="34">
        <f ca="1"/>
        <v>43610</v>
      </c>
      <c r="AJ13" s="32">
        <f ca="1"/>
        <v>43611</v>
      </c>
      <c r="AK13" s="33">
        <f ca="1"/>
        <v>43612</v>
      </c>
      <c r="AL13" s="33">
        <f ca="1"/>
        <v>43613</v>
      </c>
      <c r="AM13" s="33">
        <f ca="1"/>
        <v>43614</v>
      </c>
      <c r="AN13" s="33">
        <f ca="1"/>
        <v>43615</v>
      </c>
      <c r="AO13" s="33">
        <f ca="1"/>
        <v>43616</v>
      </c>
      <c r="AP13" s="34">
        <f ca="1"/>
        <v>43617</v>
      </c>
      <c r="AQ13" s="32">
        <f ca="1"/>
        <v>43618</v>
      </c>
      <c r="AR13" s="33">
        <f ca="1"/>
        <v>43619</v>
      </c>
      <c r="AS13" s="33">
        <f ca="1"/>
        <v>43620</v>
      </c>
      <c r="AT13" s="33">
        <f ca="1"/>
        <v>43621</v>
      </c>
      <c r="AU13" s="33">
        <f ca="1"/>
        <v>43622</v>
      </c>
      <c r="AV13" s="33">
        <f ca="1"/>
        <v>43623</v>
      </c>
      <c r="AW13" s="35">
        <f ca="1"/>
        <v>43624</v>
      </c>
    </row>
    <row r="14" spans="2:49" ht="18.75" customHeight="1" x14ac:dyDescent="0.35">
      <c r="B14" s="5"/>
      <c r="C14" s="68">
        <f>DATE($AN$5,ROWS($C$9:C14),1)</f>
        <v>43617</v>
      </c>
      <c r="D14" s="68"/>
      <c r="E14" s="68"/>
      <c r="F14" s="68"/>
      <c r="G14" s="69"/>
      <c r="H14" s="36">
        <f t="array" aca="1" ref="H14:AW14" ca="1">calendar</f>
        <v>43611</v>
      </c>
      <c r="I14" s="37">
        <f ca="1"/>
        <v>43612</v>
      </c>
      <c r="J14" s="37">
        <f ca="1"/>
        <v>43613</v>
      </c>
      <c r="K14" s="37">
        <f ca="1"/>
        <v>43614</v>
      </c>
      <c r="L14" s="37">
        <f ca="1"/>
        <v>43615</v>
      </c>
      <c r="M14" s="37">
        <f ca="1"/>
        <v>43616</v>
      </c>
      <c r="N14" s="38">
        <f ca="1"/>
        <v>43617</v>
      </c>
      <c r="O14" s="36">
        <f ca="1"/>
        <v>43618</v>
      </c>
      <c r="P14" s="37">
        <f ca="1"/>
        <v>43619</v>
      </c>
      <c r="Q14" s="37">
        <f ca="1"/>
        <v>43620</v>
      </c>
      <c r="R14" s="37">
        <f ca="1"/>
        <v>43621</v>
      </c>
      <c r="S14" s="37">
        <f ca="1"/>
        <v>43622</v>
      </c>
      <c r="T14" s="37">
        <f ca="1"/>
        <v>43623</v>
      </c>
      <c r="U14" s="38">
        <f ca="1"/>
        <v>43624</v>
      </c>
      <c r="V14" s="36">
        <f ca="1"/>
        <v>43625</v>
      </c>
      <c r="W14" s="37">
        <f ca="1"/>
        <v>43626</v>
      </c>
      <c r="X14" s="37">
        <f ca="1"/>
        <v>43627</v>
      </c>
      <c r="Y14" s="37">
        <f ca="1"/>
        <v>43628</v>
      </c>
      <c r="Z14" s="37">
        <f ca="1"/>
        <v>43629</v>
      </c>
      <c r="AA14" s="37">
        <f ca="1"/>
        <v>43630</v>
      </c>
      <c r="AB14" s="38">
        <f ca="1"/>
        <v>43631</v>
      </c>
      <c r="AC14" s="36">
        <f ca="1"/>
        <v>43632</v>
      </c>
      <c r="AD14" s="37">
        <f ca="1"/>
        <v>43633</v>
      </c>
      <c r="AE14" s="37">
        <f ca="1"/>
        <v>43634</v>
      </c>
      <c r="AF14" s="37">
        <f ca="1"/>
        <v>43635</v>
      </c>
      <c r="AG14" s="37">
        <f ca="1"/>
        <v>43636</v>
      </c>
      <c r="AH14" s="37">
        <f ca="1"/>
        <v>43637</v>
      </c>
      <c r="AI14" s="38">
        <f ca="1"/>
        <v>43638</v>
      </c>
      <c r="AJ14" s="36">
        <f ca="1"/>
        <v>43639</v>
      </c>
      <c r="AK14" s="37">
        <f ca="1"/>
        <v>43640</v>
      </c>
      <c r="AL14" s="37">
        <f ca="1"/>
        <v>43641</v>
      </c>
      <c r="AM14" s="37">
        <f ca="1"/>
        <v>43642</v>
      </c>
      <c r="AN14" s="37">
        <f ca="1"/>
        <v>43643</v>
      </c>
      <c r="AO14" s="37">
        <f ca="1"/>
        <v>43644</v>
      </c>
      <c r="AP14" s="38">
        <f ca="1"/>
        <v>43645</v>
      </c>
      <c r="AQ14" s="36">
        <f ca="1"/>
        <v>43646</v>
      </c>
      <c r="AR14" s="37">
        <f ca="1"/>
        <v>43647</v>
      </c>
      <c r="AS14" s="37">
        <f ca="1"/>
        <v>43648</v>
      </c>
      <c r="AT14" s="37">
        <f ca="1"/>
        <v>43649</v>
      </c>
      <c r="AU14" s="37">
        <f ca="1"/>
        <v>43650</v>
      </c>
      <c r="AV14" s="37">
        <f ca="1"/>
        <v>43651</v>
      </c>
      <c r="AW14" s="39">
        <f ca="1"/>
        <v>43652</v>
      </c>
    </row>
    <row r="15" spans="2:49" ht="18.75" customHeight="1" x14ac:dyDescent="0.35">
      <c r="B15" s="4"/>
      <c r="C15" s="63">
        <f>DATE($AN$5,ROWS($C$9:C15),1)</f>
        <v>43647</v>
      </c>
      <c r="D15" s="63"/>
      <c r="E15" s="63"/>
      <c r="F15" s="63"/>
      <c r="G15" s="64"/>
      <c r="H15" s="32">
        <f t="array" aca="1" ref="H15:AW15" ca="1">calendar</f>
        <v>43646</v>
      </c>
      <c r="I15" s="33">
        <f ca="1"/>
        <v>43647</v>
      </c>
      <c r="J15" s="33">
        <f ca="1"/>
        <v>43648</v>
      </c>
      <c r="K15" s="33">
        <f ca="1"/>
        <v>43649</v>
      </c>
      <c r="L15" s="33">
        <f ca="1"/>
        <v>43650</v>
      </c>
      <c r="M15" s="33">
        <f ca="1"/>
        <v>43651</v>
      </c>
      <c r="N15" s="34">
        <f ca="1"/>
        <v>43652</v>
      </c>
      <c r="O15" s="32">
        <f ca="1"/>
        <v>43653</v>
      </c>
      <c r="P15" s="33">
        <f ca="1"/>
        <v>43654</v>
      </c>
      <c r="Q15" s="33">
        <f ca="1"/>
        <v>43655</v>
      </c>
      <c r="R15" s="33">
        <f ca="1"/>
        <v>43656</v>
      </c>
      <c r="S15" s="33">
        <f ca="1"/>
        <v>43657</v>
      </c>
      <c r="T15" s="33">
        <f ca="1"/>
        <v>43658</v>
      </c>
      <c r="U15" s="34">
        <f ca="1"/>
        <v>43659</v>
      </c>
      <c r="V15" s="32">
        <f ca="1"/>
        <v>43660</v>
      </c>
      <c r="W15" s="33">
        <f ca="1"/>
        <v>43661</v>
      </c>
      <c r="X15" s="33">
        <f ca="1"/>
        <v>43662</v>
      </c>
      <c r="Y15" s="33">
        <f ca="1"/>
        <v>43663</v>
      </c>
      <c r="Z15" s="33">
        <f ca="1"/>
        <v>43664</v>
      </c>
      <c r="AA15" s="33">
        <f ca="1"/>
        <v>43665</v>
      </c>
      <c r="AB15" s="34">
        <f ca="1"/>
        <v>43666</v>
      </c>
      <c r="AC15" s="32">
        <f ca="1"/>
        <v>43667</v>
      </c>
      <c r="AD15" s="33">
        <f ca="1"/>
        <v>43668</v>
      </c>
      <c r="AE15" s="33">
        <f ca="1"/>
        <v>43669</v>
      </c>
      <c r="AF15" s="33">
        <f ca="1"/>
        <v>43670</v>
      </c>
      <c r="AG15" s="33">
        <f ca="1"/>
        <v>43671</v>
      </c>
      <c r="AH15" s="33">
        <f ca="1"/>
        <v>43672</v>
      </c>
      <c r="AI15" s="34">
        <f ca="1"/>
        <v>43673</v>
      </c>
      <c r="AJ15" s="32">
        <f ca="1"/>
        <v>43674</v>
      </c>
      <c r="AK15" s="33">
        <f ca="1"/>
        <v>43675</v>
      </c>
      <c r="AL15" s="33">
        <f ca="1"/>
        <v>43676</v>
      </c>
      <c r="AM15" s="33">
        <f ca="1"/>
        <v>43677</v>
      </c>
      <c r="AN15" s="33">
        <f ca="1"/>
        <v>43678</v>
      </c>
      <c r="AO15" s="33">
        <f ca="1"/>
        <v>43679</v>
      </c>
      <c r="AP15" s="34">
        <f ca="1"/>
        <v>43680</v>
      </c>
      <c r="AQ15" s="32">
        <f ca="1"/>
        <v>43681</v>
      </c>
      <c r="AR15" s="33">
        <f ca="1"/>
        <v>43682</v>
      </c>
      <c r="AS15" s="33">
        <f ca="1"/>
        <v>43683</v>
      </c>
      <c r="AT15" s="33">
        <f ca="1"/>
        <v>43684</v>
      </c>
      <c r="AU15" s="33">
        <f ca="1"/>
        <v>43685</v>
      </c>
      <c r="AV15" s="33">
        <f ca="1"/>
        <v>43686</v>
      </c>
      <c r="AW15" s="35">
        <f ca="1"/>
        <v>43687</v>
      </c>
    </row>
    <row r="16" spans="2:49" ht="18.75" customHeight="1" x14ac:dyDescent="0.35">
      <c r="B16" s="5"/>
      <c r="C16" s="68">
        <f>DATE($AN$5,ROWS($C$9:C16),1)</f>
        <v>43678</v>
      </c>
      <c r="D16" s="68"/>
      <c r="E16" s="68"/>
      <c r="F16" s="68"/>
      <c r="G16" s="69"/>
      <c r="H16" s="36">
        <f t="array" aca="1" ref="H16:AW16" ca="1">calendar</f>
        <v>43674</v>
      </c>
      <c r="I16" s="37">
        <f ca="1"/>
        <v>43675</v>
      </c>
      <c r="J16" s="37">
        <f ca="1"/>
        <v>43676</v>
      </c>
      <c r="K16" s="37">
        <f ca="1"/>
        <v>43677</v>
      </c>
      <c r="L16" s="37">
        <f ca="1"/>
        <v>43678</v>
      </c>
      <c r="M16" s="37">
        <f ca="1"/>
        <v>43679</v>
      </c>
      <c r="N16" s="38">
        <f ca="1"/>
        <v>43680</v>
      </c>
      <c r="O16" s="36">
        <f ca="1"/>
        <v>43681</v>
      </c>
      <c r="P16" s="37">
        <f ca="1"/>
        <v>43682</v>
      </c>
      <c r="Q16" s="37">
        <f ca="1"/>
        <v>43683</v>
      </c>
      <c r="R16" s="37">
        <f ca="1"/>
        <v>43684</v>
      </c>
      <c r="S16" s="37">
        <f ca="1"/>
        <v>43685</v>
      </c>
      <c r="T16" s="37">
        <f ca="1"/>
        <v>43686</v>
      </c>
      <c r="U16" s="38">
        <f ca="1"/>
        <v>43687</v>
      </c>
      <c r="V16" s="36">
        <f ca="1"/>
        <v>43688</v>
      </c>
      <c r="W16" s="37">
        <f ca="1"/>
        <v>43689</v>
      </c>
      <c r="X16" s="37">
        <f ca="1"/>
        <v>43690</v>
      </c>
      <c r="Y16" s="37">
        <f ca="1"/>
        <v>43691</v>
      </c>
      <c r="Z16" s="37">
        <f ca="1"/>
        <v>43692</v>
      </c>
      <c r="AA16" s="37">
        <f ca="1"/>
        <v>43693</v>
      </c>
      <c r="AB16" s="38">
        <f ca="1"/>
        <v>43694</v>
      </c>
      <c r="AC16" s="36">
        <f ca="1"/>
        <v>43695</v>
      </c>
      <c r="AD16" s="37">
        <f ca="1"/>
        <v>43696</v>
      </c>
      <c r="AE16" s="37">
        <f ca="1"/>
        <v>43697</v>
      </c>
      <c r="AF16" s="37">
        <f ca="1"/>
        <v>43698</v>
      </c>
      <c r="AG16" s="37">
        <f ca="1"/>
        <v>43699</v>
      </c>
      <c r="AH16" s="37">
        <f ca="1"/>
        <v>43700</v>
      </c>
      <c r="AI16" s="38">
        <f ca="1"/>
        <v>43701</v>
      </c>
      <c r="AJ16" s="36">
        <f ca="1"/>
        <v>43702</v>
      </c>
      <c r="AK16" s="37">
        <f ca="1"/>
        <v>43703</v>
      </c>
      <c r="AL16" s="37">
        <f ca="1"/>
        <v>43704</v>
      </c>
      <c r="AM16" s="37">
        <f ca="1"/>
        <v>43705</v>
      </c>
      <c r="AN16" s="37">
        <f ca="1"/>
        <v>43706</v>
      </c>
      <c r="AO16" s="37">
        <f ca="1"/>
        <v>43707</v>
      </c>
      <c r="AP16" s="38">
        <f ca="1"/>
        <v>43708</v>
      </c>
      <c r="AQ16" s="36">
        <f ca="1"/>
        <v>43709</v>
      </c>
      <c r="AR16" s="37">
        <f ca="1"/>
        <v>43710</v>
      </c>
      <c r="AS16" s="37">
        <f ca="1"/>
        <v>43711</v>
      </c>
      <c r="AT16" s="37">
        <f ca="1"/>
        <v>43712</v>
      </c>
      <c r="AU16" s="37">
        <f ca="1"/>
        <v>43713</v>
      </c>
      <c r="AV16" s="37">
        <f ca="1"/>
        <v>43714</v>
      </c>
      <c r="AW16" s="39">
        <f ca="1"/>
        <v>43715</v>
      </c>
    </row>
    <row r="17" spans="2:51" ht="18.75" customHeight="1" x14ac:dyDescent="0.35">
      <c r="B17" s="4"/>
      <c r="C17" s="63">
        <f>DATE($AN$5,ROWS($C$9:C17),1)</f>
        <v>43709</v>
      </c>
      <c r="D17" s="63"/>
      <c r="E17" s="63"/>
      <c r="F17" s="63"/>
      <c r="G17" s="64"/>
      <c r="H17" s="32">
        <f t="array" aca="1" ref="H17:AW17" ca="1">calendar</f>
        <v>43702</v>
      </c>
      <c r="I17" s="33">
        <f ca="1"/>
        <v>43703</v>
      </c>
      <c r="J17" s="33">
        <f ca="1"/>
        <v>43704</v>
      </c>
      <c r="K17" s="33">
        <f ca="1"/>
        <v>43705</v>
      </c>
      <c r="L17" s="33">
        <f ca="1"/>
        <v>43706</v>
      </c>
      <c r="M17" s="33">
        <f ca="1"/>
        <v>43707</v>
      </c>
      <c r="N17" s="34">
        <f ca="1"/>
        <v>43708</v>
      </c>
      <c r="O17" s="32">
        <f ca="1"/>
        <v>43709</v>
      </c>
      <c r="P17" s="33">
        <f ca="1"/>
        <v>43710</v>
      </c>
      <c r="Q17" s="33">
        <f ca="1"/>
        <v>43711</v>
      </c>
      <c r="R17" s="33">
        <f ca="1"/>
        <v>43712</v>
      </c>
      <c r="S17" s="33">
        <f ca="1"/>
        <v>43713</v>
      </c>
      <c r="T17" s="33">
        <f ca="1"/>
        <v>43714</v>
      </c>
      <c r="U17" s="34">
        <f ca="1"/>
        <v>43715</v>
      </c>
      <c r="V17" s="32">
        <f ca="1"/>
        <v>43716</v>
      </c>
      <c r="W17" s="33">
        <f ca="1"/>
        <v>43717</v>
      </c>
      <c r="X17" s="33">
        <f ca="1"/>
        <v>43718</v>
      </c>
      <c r="Y17" s="33">
        <f ca="1"/>
        <v>43719</v>
      </c>
      <c r="Z17" s="33">
        <f ca="1"/>
        <v>43720</v>
      </c>
      <c r="AA17" s="33">
        <f ca="1"/>
        <v>43721</v>
      </c>
      <c r="AB17" s="34">
        <f ca="1"/>
        <v>43722</v>
      </c>
      <c r="AC17" s="32">
        <f ca="1"/>
        <v>43723</v>
      </c>
      <c r="AD17" s="33">
        <f ca="1"/>
        <v>43724</v>
      </c>
      <c r="AE17" s="33">
        <f ca="1"/>
        <v>43725</v>
      </c>
      <c r="AF17" s="33">
        <f ca="1"/>
        <v>43726</v>
      </c>
      <c r="AG17" s="33">
        <f ca="1"/>
        <v>43727</v>
      </c>
      <c r="AH17" s="33">
        <f ca="1"/>
        <v>43728</v>
      </c>
      <c r="AI17" s="34">
        <f ca="1"/>
        <v>43729</v>
      </c>
      <c r="AJ17" s="32">
        <f ca="1"/>
        <v>43730</v>
      </c>
      <c r="AK17" s="33">
        <f ca="1"/>
        <v>43731</v>
      </c>
      <c r="AL17" s="33">
        <f ca="1"/>
        <v>43732</v>
      </c>
      <c r="AM17" s="33">
        <f ca="1"/>
        <v>43733</v>
      </c>
      <c r="AN17" s="33">
        <f ca="1"/>
        <v>43734</v>
      </c>
      <c r="AO17" s="33">
        <f ca="1"/>
        <v>43735</v>
      </c>
      <c r="AP17" s="34">
        <f ca="1"/>
        <v>43736</v>
      </c>
      <c r="AQ17" s="32">
        <f ca="1"/>
        <v>43737</v>
      </c>
      <c r="AR17" s="33">
        <f ca="1"/>
        <v>43738</v>
      </c>
      <c r="AS17" s="33">
        <f ca="1"/>
        <v>43739</v>
      </c>
      <c r="AT17" s="33">
        <f ca="1"/>
        <v>43740</v>
      </c>
      <c r="AU17" s="33">
        <f ca="1"/>
        <v>43741</v>
      </c>
      <c r="AV17" s="33">
        <f ca="1"/>
        <v>43742</v>
      </c>
      <c r="AW17" s="35">
        <f ca="1"/>
        <v>43743</v>
      </c>
    </row>
    <row r="18" spans="2:51" ht="18.75" customHeight="1" x14ac:dyDescent="0.35">
      <c r="B18" s="5"/>
      <c r="C18" s="68">
        <f>DATE($AN$5,ROWS($C$9:C18),1)</f>
        <v>43739</v>
      </c>
      <c r="D18" s="68"/>
      <c r="E18" s="68"/>
      <c r="F18" s="68"/>
      <c r="G18" s="69"/>
      <c r="H18" s="36">
        <f t="array" aca="1" ref="H18:AW18" ca="1">calendar</f>
        <v>43737</v>
      </c>
      <c r="I18" s="37">
        <f ca="1"/>
        <v>43738</v>
      </c>
      <c r="J18" s="37">
        <f ca="1"/>
        <v>43739</v>
      </c>
      <c r="K18" s="37">
        <f ca="1"/>
        <v>43740</v>
      </c>
      <c r="L18" s="37">
        <f ca="1"/>
        <v>43741</v>
      </c>
      <c r="M18" s="37">
        <f ca="1"/>
        <v>43742</v>
      </c>
      <c r="N18" s="38">
        <f ca="1"/>
        <v>43743</v>
      </c>
      <c r="O18" s="36">
        <f ca="1"/>
        <v>43744</v>
      </c>
      <c r="P18" s="37">
        <f ca="1"/>
        <v>43745</v>
      </c>
      <c r="Q18" s="37">
        <f ca="1"/>
        <v>43746</v>
      </c>
      <c r="R18" s="37">
        <f ca="1"/>
        <v>43747</v>
      </c>
      <c r="S18" s="37">
        <f ca="1"/>
        <v>43748</v>
      </c>
      <c r="T18" s="37">
        <f ca="1"/>
        <v>43749</v>
      </c>
      <c r="U18" s="38">
        <f ca="1"/>
        <v>43750</v>
      </c>
      <c r="V18" s="36">
        <f ca="1"/>
        <v>43751</v>
      </c>
      <c r="W18" s="37">
        <f ca="1"/>
        <v>43752</v>
      </c>
      <c r="X18" s="37">
        <f ca="1"/>
        <v>43753</v>
      </c>
      <c r="Y18" s="37">
        <f ca="1"/>
        <v>43754</v>
      </c>
      <c r="Z18" s="37">
        <f ca="1"/>
        <v>43755</v>
      </c>
      <c r="AA18" s="37">
        <f ca="1"/>
        <v>43756</v>
      </c>
      <c r="AB18" s="38">
        <f ca="1"/>
        <v>43757</v>
      </c>
      <c r="AC18" s="36">
        <f ca="1"/>
        <v>43758</v>
      </c>
      <c r="AD18" s="37">
        <f ca="1"/>
        <v>43759</v>
      </c>
      <c r="AE18" s="37">
        <f ca="1"/>
        <v>43760</v>
      </c>
      <c r="AF18" s="37">
        <f ca="1"/>
        <v>43761</v>
      </c>
      <c r="AG18" s="37">
        <f ca="1"/>
        <v>43762</v>
      </c>
      <c r="AH18" s="37">
        <f ca="1"/>
        <v>43763</v>
      </c>
      <c r="AI18" s="38">
        <f ca="1"/>
        <v>43764</v>
      </c>
      <c r="AJ18" s="36">
        <f ca="1"/>
        <v>43765</v>
      </c>
      <c r="AK18" s="37">
        <f ca="1"/>
        <v>43766</v>
      </c>
      <c r="AL18" s="37">
        <f ca="1"/>
        <v>43767</v>
      </c>
      <c r="AM18" s="37">
        <f ca="1"/>
        <v>43768</v>
      </c>
      <c r="AN18" s="37">
        <f ca="1"/>
        <v>43769</v>
      </c>
      <c r="AO18" s="37">
        <f ca="1"/>
        <v>43770</v>
      </c>
      <c r="AP18" s="38">
        <f ca="1"/>
        <v>43771</v>
      </c>
      <c r="AQ18" s="36">
        <f ca="1"/>
        <v>43772</v>
      </c>
      <c r="AR18" s="37">
        <f ca="1"/>
        <v>43773</v>
      </c>
      <c r="AS18" s="37">
        <f ca="1"/>
        <v>43774</v>
      </c>
      <c r="AT18" s="37">
        <f ca="1"/>
        <v>43775</v>
      </c>
      <c r="AU18" s="37">
        <f ca="1"/>
        <v>43776</v>
      </c>
      <c r="AV18" s="37">
        <f ca="1"/>
        <v>43777</v>
      </c>
      <c r="AW18" s="39">
        <f ca="1"/>
        <v>43778</v>
      </c>
    </row>
    <row r="19" spans="2:51" ht="18.75" customHeight="1" x14ac:dyDescent="0.35">
      <c r="B19" s="4"/>
      <c r="C19" s="63">
        <f>DATE($AN$5,ROWS($C$9:C19),1)</f>
        <v>43770</v>
      </c>
      <c r="D19" s="63"/>
      <c r="E19" s="63"/>
      <c r="F19" s="63"/>
      <c r="G19" s="64"/>
      <c r="H19" s="32">
        <f t="array" aca="1" ref="H19:AW19" ca="1">calendar</f>
        <v>43765</v>
      </c>
      <c r="I19" s="33">
        <f ca="1"/>
        <v>43766</v>
      </c>
      <c r="J19" s="33">
        <f ca="1"/>
        <v>43767</v>
      </c>
      <c r="K19" s="33">
        <f ca="1"/>
        <v>43768</v>
      </c>
      <c r="L19" s="33">
        <f ca="1"/>
        <v>43769</v>
      </c>
      <c r="M19" s="33">
        <f ca="1"/>
        <v>43770</v>
      </c>
      <c r="N19" s="34">
        <f ca="1"/>
        <v>43771</v>
      </c>
      <c r="O19" s="32">
        <f ca="1"/>
        <v>43772</v>
      </c>
      <c r="P19" s="33">
        <f ca="1"/>
        <v>43773</v>
      </c>
      <c r="Q19" s="33">
        <f ca="1"/>
        <v>43774</v>
      </c>
      <c r="R19" s="33">
        <f ca="1"/>
        <v>43775</v>
      </c>
      <c r="S19" s="33">
        <f ca="1"/>
        <v>43776</v>
      </c>
      <c r="T19" s="33">
        <f ca="1"/>
        <v>43777</v>
      </c>
      <c r="U19" s="34">
        <f ca="1"/>
        <v>43778</v>
      </c>
      <c r="V19" s="32">
        <f ca="1"/>
        <v>43779</v>
      </c>
      <c r="W19" s="33">
        <f ca="1"/>
        <v>43780</v>
      </c>
      <c r="X19" s="33">
        <f ca="1"/>
        <v>43781</v>
      </c>
      <c r="Y19" s="33">
        <f ca="1"/>
        <v>43782</v>
      </c>
      <c r="Z19" s="33">
        <f ca="1"/>
        <v>43783</v>
      </c>
      <c r="AA19" s="33">
        <f ca="1"/>
        <v>43784</v>
      </c>
      <c r="AB19" s="34">
        <f ca="1"/>
        <v>43785</v>
      </c>
      <c r="AC19" s="32">
        <f ca="1"/>
        <v>43786</v>
      </c>
      <c r="AD19" s="33">
        <f ca="1"/>
        <v>43787</v>
      </c>
      <c r="AE19" s="33">
        <f ca="1"/>
        <v>43788</v>
      </c>
      <c r="AF19" s="33">
        <f ca="1"/>
        <v>43789</v>
      </c>
      <c r="AG19" s="33">
        <f ca="1"/>
        <v>43790</v>
      </c>
      <c r="AH19" s="33">
        <f ca="1"/>
        <v>43791</v>
      </c>
      <c r="AI19" s="34">
        <f ca="1"/>
        <v>43792</v>
      </c>
      <c r="AJ19" s="32">
        <f ca="1"/>
        <v>43793</v>
      </c>
      <c r="AK19" s="33">
        <f ca="1"/>
        <v>43794</v>
      </c>
      <c r="AL19" s="33">
        <f ca="1"/>
        <v>43795</v>
      </c>
      <c r="AM19" s="33">
        <f ca="1"/>
        <v>43796</v>
      </c>
      <c r="AN19" s="33">
        <f ca="1"/>
        <v>43797</v>
      </c>
      <c r="AO19" s="33">
        <f ca="1"/>
        <v>43798</v>
      </c>
      <c r="AP19" s="34">
        <f ca="1"/>
        <v>43799</v>
      </c>
      <c r="AQ19" s="32">
        <f ca="1"/>
        <v>43800</v>
      </c>
      <c r="AR19" s="33">
        <f ca="1"/>
        <v>43801</v>
      </c>
      <c r="AS19" s="33">
        <f ca="1"/>
        <v>43802</v>
      </c>
      <c r="AT19" s="33">
        <f ca="1"/>
        <v>43803</v>
      </c>
      <c r="AU19" s="33">
        <f ca="1"/>
        <v>43804</v>
      </c>
      <c r="AV19" s="33">
        <f ca="1"/>
        <v>43805</v>
      </c>
      <c r="AW19" s="35">
        <f ca="1"/>
        <v>43806</v>
      </c>
    </row>
    <row r="20" spans="2:51" ht="18.75" customHeight="1" x14ac:dyDescent="0.35">
      <c r="B20" s="6"/>
      <c r="C20" s="65">
        <f>DATE($AN$5,ROWS($C$9:C20),1)</f>
        <v>43800</v>
      </c>
      <c r="D20" s="65"/>
      <c r="E20" s="65"/>
      <c r="F20" s="65"/>
      <c r="G20" s="66"/>
      <c r="H20" s="40">
        <f t="array" aca="1" ref="H20:AW20" ca="1">calendar</f>
        <v>43793</v>
      </c>
      <c r="I20" s="41">
        <f ca="1"/>
        <v>43794</v>
      </c>
      <c r="J20" s="41">
        <f ca="1"/>
        <v>43795</v>
      </c>
      <c r="K20" s="41">
        <f ca="1"/>
        <v>43796</v>
      </c>
      <c r="L20" s="41">
        <f ca="1"/>
        <v>43797</v>
      </c>
      <c r="M20" s="41">
        <f ca="1"/>
        <v>43798</v>
      </c>
      <c r="N20" s="42">
        <f ca="1"/>
        <v>43799</v>
      </c>
      <c r="O20" s="40">
        <f ca="1"/>
        <v>43800</v>
      </c>
      <c r="P20" s="41">
        <f ca="1"/>
        <v>43801</v>
      </c>
      <c r="Q20" s="41">
        <f ca="1"/>
        <v>43802</v>
      </c>
      <c r="R20" s="41">
        <f ca="1"/>
        <v>43803</v>
      </c>
      <c r="S20" s="41">
        <f ca="1"/>
        <v>43804</v>
      </c>
      <c r="T20" s="41">
        <f ca="1"/>
        <v>43805</v>
      </c>
      <c r="U20" s="42">
        <f ca="1"/>
        <v>43806</v>
      </c>
      <c r="V20" s="40">
        <f ca="1"/>
        <v>43807</v>
      </c>
      <c r="W20" s="41">
        <f ca="1"/>
        <v>43808</v>
      </c>
      <c r="X20" s="41">
        <f ca="1"/>
        <v>43809</v>
      </c>
      <c r="Y20" s="41">
        <f ca="1"/>
        <v>43810</v>
      </c>
      <c r="Z20" s="41">
        <f ca="1"/>
        <v>43811</v>
      </c>
      <c r="AA20" s="41">
        <f ca="1"/>
        <v>43812</v>
      </c>
      <c r="AB20" s="42">
        <f ca="1"/>
        <v>43813</v>
      </c>
      <c r="AC20" s="40">
        <f ca="1"/>
        <v>43814</v>
      </c>
      <c r="AD20" s="41">
        <f ca="1"/>
        <v>43815</v>
      </c>
      <c r="AE20" s="41">
        <f ca="1"/>
        <v>43816</v>
      </c>
      <c r="AF20" s="41">
        <f ca="1"/>
        <v>43817</v>
      </c>
      <c r="AG20" s="41">
        <f ca="1"/>
        <v>43818</v>
      </c>
      <c r="AH20" s="41">
        <f ca="1"/>
        <v>43819</v>
      </c>
      <c r="AI20" s="42">
        <f ca="1"/>
        <v>43820</v>
      </c>
      <c r="AJ20" s="40">
        <f ca="1"/>
        <v>43821</v>
      </c>
      <c r="AK20" s="41">
        <f ca="1"/>
        <v>43822</v>
      </c>
      <c r="AL20" s="41">
        <f ca="1"/>
        <v>43823</v>
      </c>
      <c r="AM20" s="41">
        <f ca="1"/>
        <v>43824</v>
      </c>
      <c r="AN20" s="41">
        <f ca="1"/>
        <v>43825</v>
      </c>
      <c r="AO20" s="41">
        <f ca="1"/>
        <v>43826</v>
      </c>
      <c r="AP20" s="42">
        <f ca="1"/>
        <v>43827</v>
      </c>
      <c r="AQ20" s="40">
        <f ca="1"/>
        <v>43828</v>
      </c>
      <c r="AR20" s="41">
        <f ca="1"/>
        <v>43829</v>
      </c>
      <c r="AS20" s="41">
        <f ca="1"/>
        <v>43830</v>
      </c>
      <c r="AT20" s="41">
        <f ca="1"/>
        <v>43831</v>
      </c>
      <c r="AU20" s="41">
        <f ca="1"/>
        <v>43832</v>
      </c>
      <c r="AV20" s="41">
        <f ca="1"/>
        <v>43833</v>
      </c>
      <c r="AW20" s="43">
        <f ca="1"/>
        <v>43834</v>
      </c>
    </row>
    <row r="21" spans="2:51" ht="5.25" customHeight="1" x14ac:dyDescent="0.35">
      <c r="B21" s="7"/>
      <c r="C21" s="8"/>
      <c r="D21" s="8"/>
      <c r="E21" s="8"/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0"/>
    </row>
    <row r="22" spans="2:51" ht="31.5" customHeight="1" x14ac:dyDescent="0.35">
      <c r="C22" s="46" t="s">
        <v>24</v>
      </c>
      <c r="D22" s="1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</row>
    <row r="23" spans="2:51" ht="4.5" customHeight="1" x14ac:dyDescent="0.35"/>
    <row r="24" spans="2:51" x14ac:dyDescent="0.25">
      <c r="D24" s="67" t="s">
        <v>25</v>
      </c>
      <c r="E24" s="67"/>
      <c r="F24" s="67"/>
      <c r="G24" s="67"/>
      <c r="H24" s="13"/>
      <c r="I24" s="19"/>
      <c r="J24" s="13"/>
      <c r="L24" s="67" t="s">
        <v>26</v>
      </c>
      <c r="M24" s="67"/>
      <c r="N24" s="67"/>
      <c r="O24" s="67"/>
      <c r="P24" s="14"/>
      <c r="Q24" s="19"/>
      <c r="R24" s="13"/>
      <c r="S24" s="13"/>
      <c r="T24" s="67" t="s">
        <v>27</v>
      </c>
      <c r="U24" s="67"/>
      <c r="V24" s="67"/>
      <c r="W24" s="67"/>
      <c r="X24" s="14"/>
      <c r="Y24" s="19"/>
      <c r="Z24" s="13"/>
      <c r="AA24" s="67" t="s">
        <v>28</v>
      </c>
      <c r="AB24" s="67"/>
      <c r="AC24" s="67"/>
      <c r="AD24" s="67"/>
      <c r="AE24" s="67"/>
      <c r="AF24" s="67"/>
      <c r="AG24" s="19"/>
      <c r="AI24" s="67" t="s">
        <v>19</v>
      </c>
      <c r="AJ24" s="67"/>
      <c r="AK24" s="67"/>
      <c r="AL24" s="67"/>
      <c r="AM24" s="67"/>
      <c r="AN24" s="67"/>
      <c r="AO24" s="19"/>
      <c r="AR24" s="67" t="s">
        <v>20</v>
      </c>
      <c r="AS24" s="67"/>
      <c r="AT24" s="67"/>
      <c r="AU24" s="67"/>
      <c r="AW24" s="28"/>
    </row>
    <row r="25" spans="2:51" ht="7.5" customHeight="1" x14ac:dyDescent="0.35">
      <c r="I25" s="20"/>
      <c r="Q25" s="20"/>
      <c r="Y25" s="20"/>
      <c r="AG25" s="20"/>
      <c r="AO25" s="20"/>
    </row>
    <row r="26" spans="2:51" x14ac:dyDescent="0.35">
      <c r="D26" s="70">
        <f>SUMIFS(tblLeave[Days],tblLeave[Name of employee],valSelEmployee,tblLeave[Starting date],"&gt;="&amp;DATE($AN$5,1,1),tblLeave[End date],"&lt;"&amp;DATE($AN$5+1,1,1))</f>
        <v>6</v>
      </c>
      <c r="E26" s="70"/>
      <c r="F26" s="70"/>
      <c r="G26" s="70"/>
      <c r="I26" s="20"/>
      <c r="L26" s="70">
        <f>NETWORKDAYS(DATE($AN$5,1,1),EDATE(DATE($AN$5,1,1),12)-1)</f>
        <v>261</v>
      </c>
      <c r="M26" s="70"/>
      <c r="N26" s="70"/>
      <c r="O26" s="70"/>
      <c r="Q26" s="20"/>
      <c r="T26" s="83">
        <f>SUMIFS(tblLeave[Days],tblLeave[Name of employee],valSelEmployee,tblLeave[Starting date],"&gt;="&amp;DATE($AN$5,1,1),tblLeave[End date],"&lt;"&amp;DATE($AN$5+1,1,1),tblLeave[Type of absence],Lists!$D$4)</f>
        <v>2</v>
      </c>
      <c r="U26" s="83"/>
      <c r="V26" s="83"/>
      <c r="W26" s="83"/>
      <c r="Y26" s="20"/>
      <c r="AB26" s="79">
        <f>SUMIFS(tblLeave[Days],tblLeave[Name of employee],valSelEmployee,tblLeave[Starting date],"&gt;="&amp;DATE($AN$5,1,1),tblLeave[End date],"&lt;"&amp;DATE($AN$5+1,1,1),tblLeave[Type of absence],Lists!$D$5)</f>
        <v>3</v>
      </c>
      <c r="AC26" s="79"/>
      <c r="AD26" s="79"/>
      <c r="AE26" s="79"/>
      <c r="AG26" s="20"/>
      <c r="AJ26" s="84">
        <f>SUMIFS(tblLeave[Days],tblLeave[Name of employee],valSelEmployee,tblLeave[Starting date],"&gt;="&amp;DATE($AN$5,1,1),tblLeave[End date],"&lt;"&amp;DATE($AN$5+1,1,1),tblLeave[Type of absence],Lists!$D$6)</f>
        <v>1</v>
      </c>
      <c r="AK26" s="84"/>
      <c r="AL26" s="84"/>
      <c r="AM26" s="84"/>
      <c r="AO26" s="20"/>
      <c r="AR26" s="76">
        <f>SUMIFS(tblLeave[Days],tblLeave[Name of employee],valSelEmployee,tblLeave[Starting date],"&gt;="&amp;DATE($AN$5,1,1),tblLeave[End date],"&lt;"&amp;DATE($AN$5+1,1,1),tblLeave[Type of absence],Lists!$D$7)</f>
        <v>0</v>
      </c>
      <c r="AS26" s="76"/>
      <c r="AT26" s="76"/>
      <c r="AU26" s="76"/>
    </row>
    <row r="27" spans="2:51" x14ac:dyDescent="0.35">
      <c r="D27" s="70"/>
      <c r="E27" s="70"/>
      <c r="F27" s="70"/>
      <c r="G27" s="70"/>
      <c r="I27" s="20"/>
      <c r="L27" s="70"/>
      <c r="M27" s="70"/>
      <c r="N27" s="70"/>
      <c r="O27" s="70"/>
      <c r="Q27" s="20"/>
      <c r="T27" s="83"/>
      <c r="U27" s="83"/>
      <c r="V27" s="83"/>
      <c r="W27" s="83"/>
      <c r="Y27" s="20"/>
      <c r="AB27" s="79"/>
      <c r="AC27" s="79"/>
      <c r="AD27" s="79"/>
      <c r="AE27" s="79"/>
      <c r="AG27" s="20"/>
      <c r="AJ27" s="84"/>
      <c r="AK27" s="84"/>
      <c r="AL27" s="84"/>
      <c r="AM27" s="84"/>
      <c r="AO27" s="20"/>
      <c r="AR27" s="76"/>
      <c r="AS27" s="76"/>
      <c r="AT27" s="76"/>
      <c r="AU27" s="76"/>
    </row>
    <row r="28" spans="2:51" x14ac:dyDescent="0.35">
      <c r="D28" s="70"/>
      <c r="E28" s="70"/>
      <c r="F28" s="70"/>
      <c r="G28" s="70"/>
      <c r="I28" s="20"/>
      <c r="L28" s="70"/>
      <c r="M28" s="70"/>
      <c r="N28" s="70"/>
      <c r="O28" s="70"/>
      <c r="Q28" s="20"/>
      <c r="T28" s="83"/>
      <c r="U28" s="83"/>
      <c r="V28" s="83"/>
      <c r="W28" s="83"/>
      <c r="Y28" s="20"/>
      <c r="AB28" s="79"/>
      <c r="AC28" s="79"/>
      <c r="AD28" s="79"/>
      <c r="AE28" s="79"/>
      <c r="AG28" s="20"/>
      <c r="AJ28" s="84"/>
      <c r="AK28" s="84"/>
      <c r="AL28" s="84"/>
      <c r="AM28" s="84"/>
      <c r="AO28" s="20"/>
      <c r="AR28" s="76"/>
      <c r="AS28" s="76"/>
      <c r="AT28" s="76"/>
      <c r="AU28" s="76"/>
      <c r="AX28" s="2"/>
      <c r="AY28" s="3"/>
    </row>
    <row r="29" spans="2:51" ht="7.5" customHeight="1" x14ac:dyDescent="0.35">
      <c r="I29" s="20"/>
      <c r="Q29" s="20"/>
      <c r="Y29" s="20"/>
      <c r="AG29" s="20"/>
      <c r="AO29" s="20"/>
    </row>
    <row r="30" spans="2:51" ht="15" customHeight="1" x14ac:dyDescent="0.35">
      <c r="D30" s="71">
        <f>SUMIFS(tblLeave[Days],tblLeave[Name of employee],valSelEmployee,tblLeave[Starting date],"&gt;="&amp;DATE($AN$5-1,1,1),tblLeave[End date],"&lt;"&amp;DATE($AN$5,1,1))</f>
        <v>3</v>
      </c>
      <c r="E30" s="71"/>
      <c r="F30" s="71"/>
      <c r="G30" s="71"/>
      <c r="H30" s="47"/>
      <c r="I30" s="48"/>
      <c r="J30" s="47"/>
      <c r="K30" s="47"/>
      <c r="L30" s="73">
        <f>NETWORKDAYS(DATE($AN$5-1,1,1),EDATE(DATE($AN$5-1,1,1),12)-1)</f>
        <v>261</v>
      </c>
      <c r="M30" s="73"/>
      <c r="N30" s="73"/>
      <c r="O30" s="73"/>
      <c r="P30" s="49"/>
      <c r="Q30" s="48"/>
      <c r="R30" s="47"/>
      <c r="S30" s="47"/>
      <c r="T30" s="71">
        <f>SUMIFS(tblLeave[Days],tblLeave[Name of employee],valSelEmployee,tblLeave[Starting date],"&gt;="&amp;DATE($AN$5-1,1,1),tblLeave[End date],"&lt;"&amp;DATE($AN$5,1,1),tblLeave[Type of absence],Lists!$D$4)</f>
        <v>0</v>
      </c>
      <c r="U30" s="71"/>
      <c r="V30" s="71"/>
      <c r="W30" s="71"/>
      <c r="X30" s="49"/>
      <c r="Y30" s="48"/>
      <c r="Z30" s="47"/>
      <c r="AA30" s="47"/>
      <c r="AB30" s="71">
        <f>SUMIFS(tblLeave[Days],tblLeave[Name of employee],valSelEmployee,tblLeave[Starting date],"&gt;="&amp;DATE($AN$5-1,1,1),tblLeave[End date],"&lt;"&amp;DATE($AN$5,1,1),tblLeave[Type of absence],Lists!$D$5)</f>
        <v>1</v>
      </c>
      <c r="AC30" s="71"/>
      <c r="AD30" s="71"/>
      <c r="AE30" s="71"/>
      <c r="AF30" s="49"/>
      <c r="AG30" s="48"/>
      <c r="AH30" s="47"/>
      <c r="AI30" s="47"/>
      <c r="AJ30" s="71">
        <f>SUMIFS(tblLeave[Days],tblLeave[Name of employee],valSelEmployee,tblLeave[Starting date],"&gt;="&amp;DATE($AN$5-1,1,1),tblLeave[End date],"&lt;"&amp;DATE($AN$5,1,1),tblLeave[Type of absence],Lists!$D$6)</f>
        <v>2</v>
      </c>
      <c r="AK30" s="71"/>
      <c r="AL30" s="71"/>
      <c r="AM30" s="71"/>
      <c r="AN30" s="49"/>
      <c r="AO30" s="48"/>
      <c r="AP30" s="47"/>
      <c r="AQ30" s="47"/>
      <c r="AR30" s="73">
        <f>SUMIFS(tblLeave[Days],tblLeave[Name of employee],valSelEmployee,tblLeave[Starting date],"&gt;="&amp;DATE($AN$5-1,1,1),tblLeave[End date],"&lt;"&amp;DATE($AN$5,1,1),tblLeave[Type of absence],Lists!$D$7)</f>
        <v>0</v>
      </c>
      <c r="AS30" s="73"/>
      <c r="AT30" s="73"/>
      <c r="AU30" s="73"/>
      <c r="AW30" s="29"/>
      <c r="AX30" s="2"/>
      <c r="AY30" s="3"/>
    </row>
    <row r="31" spans="2:51" x14ac:dyDescent="0.3">
      <c r="D31" s="72" t="str">
        <f>IFERROR(IF(D26&gt;D30,"UP ", "DOWN ")&amp;TEXT(D26/D30-1,"0%;0%"),"")</f>
        <v>UP 100%</v>
      </c>
      <c r="E31" s="72"/>
      <c r="F31" s="72"/>
      <c r="G31" s="72"/>
      <c r="H31" s="47"/>
      <c r="I31" s="19"/>
      <c r="J31" s="47"/>
      <c r="K31" s="47"/>
      <c r="L31" s="72" t="str">
        <f>IFERROR(IF(L26&gt;L30,"UP", "DOWN ")&amp;TEXT(L26/L30-1,"0%;0%"),"")</f>
        <v>DOWN 0%</v>
      </c>
      <c r="M31" s="72"/>
      <c r="N31" s="72"/>
      <c r="O31" s="72"/>
      <c r="P31" s="50"/>
      <c r="Q31" s="19"/>
      <c r="R31" s="51"/>
      <c r="S31" s="47"/>
      <c r="T31" s="72" t="str">
        <f>IFERROR(IF(T26&gt;T30,"НАГОРЕ ", "НАДОЛУ ")&amp;TEXT(T26/T30-1,"0%;0%"),"")</f>
        <v/>
      </c>
      <c r="U31" s="72"/>
      <c r="V31" s="72"/>
      <c r="W31" s="72"/>
      <c r="X31" s="50"/>
      <c r="Y31" s="19"/>
      <c r="Z31" s="47"/>
      <c r="AA31" s="47"/>
      <c r="AB31" s="72" t="str">
        <f>IFERROR(IF(AB26&gt;AB30,"UP ", "DOWN ")&amp;TEXT(AB26/AB30-1,"0%;0%"),"")</f>
        <v>UP 200%</v>
      </c>
      <c r="AC31" s="72"/>
      <c r="AD31" s="72"/>
      <c r="AE31" s="72"/>
      <c r="AF31" s="50"/>
      <c r="AG31" s="19"/>
      <c r="AH31" s="47"/>
      <c r="AI31" s="47"/>
      <c r="AJ31" s="72" t="str">
        <f>IFERROR(IF(AJ26&gt;AJ30,"UP ", "DOWN ")&amp;TEXT(AJ26/AJ30-1,"0%;0%"),"")</f>
        <v>DOWN 50%</v>
      </c>
      <c r="AK31" s="72"/>
      <c r="AL31" s="72"/>
      <c r="AM31" s="72"/>
      <c r="AN31" s="50"/>
      <c r="AO31" s="19"/>
      <c r="AP31" s="47"/>
      <c r="AQ31" s="47"/>
      <c r="AR31" s="72" t="str">
        <f>IFERROR(IF(AR26&gt;AR30,"UP ", "DOWN ")&amp;TEXT(AR26/AR30-1,"0%;0%"),"")</f>
        <v/>
      </c>
      <c r="AS31" s="72"/>
      <c r="AT31" s="72"/>
      <c r="AU31" s="72"/>
      <c r="AW31" s="30"/>
    </row>
    <row r="32" spans="2:51" ht="7.5" customHeight="1" x14ac:dyDescent="0.35"/>
    <row r="33" spans="2:49" x14ac:dyDescent="0.35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</row>
    <row r="34" spans="2:49" x14ac:dyDescent="0.35">
      <c r="C34" s="1"/>
      <c r="D34" s="1"/>
      <c r="E34" s="1"/>
      <c r="F34" s="1"/>
      <c r="G34" s="1"/>
    </row>
  </sheetData>
  <mergeCells count="41">
    <mergeCell ref="AN3:AW4"/>
    <mergeCell ref="AN5:AW6"/>
    <mergeCell ref="AR30:AU30"/>
    <mergeCell ref="AR31:AU31"/>
    <mergeCell ref="AJ30:AM30"/>
    <mergeCell ref="AJ31:AM31"/>
    <mergeCell ref="AR26:AU28"/>
    <mergeCell ref="AJ26:AM28"/>
    <mergeCell ref="AE3:AM4"/>
    <mergeCell ref="AE5:AM6"/>
    <mergeCell ref="AR24:AU24"/>
    <mergeCell ref="AI24:AN24"/>
    <mergeCell ref="D30:G30"/>
    <mergeCell ref="D31:G31"/>
    <mergeCell ref="AB30:AE30"/>
    <mergeCell ref="AB31:AE31"/>
    <mergeCell ref="T30:W30"/>
    <mergeCell ref="T31:W31"/>
    <mergeCell ref="L30:O30"/>
    <mergeCell ref="L31:O31"/>
    <mergeCell ref="L26:O28"/>
    <mergeCell ref="D26:G28"/>
    <mergeCell ref="AB26:AE28"/>
    <mergeCell ref="T26:W28"/>
    <mergeCell ref="AA24:AF24"/>
    <mergeCell ref="T24:W24"/>
    <mergeCell ref="B2:AC7"/>
    <mergeCell ref="C19:G19"/>
    <mergeCell ref="C20:G20"/>
    <mergeCell ref="D24:G24"/>
    <mergeCell ref="L24:O24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</mergeCells>
  <conditionalFormatting sqref="H9:AW20">
    <cfRule type="expression" dxfId="13" priority="5">
      <formula>MONTH(H9)&lt;&gt;MONTH($C9)</formula>
    </cfRule>
    <cfRule type="expression" dxfId="12" priority="15">
      <formula>OR(H$8="S", COUNTIF(lstHolidays, H9)&gt;0)</formula>
    </cfRule>
  </conditionalFormatting>
  <conditionalFormatting sqref="AR31 AJ31 AB31">
    <cfRule type="beginsWith" dxfId="11" priority="1" operator="beginsWith" text="UP">
      <formula>LEFT(AB31,LEN("UP"))="UP"</formula>
    </cfRule>
  </conditionalFormatting>
  <dataValidations count="2">
    <dataValidation type="list" allowBlank="1" showInputMessage="1" showErrorMessage="1" sqref="AN3">
      <formula1>lstEmployees</formula1>
    </dataValidation>
    <dataValidation type="list" errorStyle="information" allowBlank="1" showInputMessage="1" errorTitle="Unknown year" error="Please" sqref="AN5:AS6">
      <formula1>"2010,2011,2012,2013,2014,2015,2016,2017,2018,2019,2020"</formula1>
    </dataValidation>
  </dataValidations>
  <printOptions horizontalCentered="1"/>
  <pageMargins left="0.7" right="0.7" top="0.75" bottom="0.75" header="0.3" footer="0.3"/>
  <pageSetup scale="72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77486DEF-4B90-4A09-A027-C628567EDF4C}">
            <xm:f>(MONTH(H9)=MONTH($C9))*(COUNTIFS(lstEmpNames,valSelEmployee,lstSdates,"&lt;="&amp;H9,lstEDates,"&gt;="&amp;H9,lstHTypes,Lists!$D$4)&gt;0)</xm:f>
            <x14:dxf>
              <font>
                <color theme="3" tint="-0.24994659260841701"/>
              </font>
              <fill>
                <patternFill>
                  <bgColor theme="9" tint="0.79998168889431442"/>
                </patternFill>
              </fill>
            </x14:dxf>
          </x14:cfRule>
          <x14:cfRule type="expression" priority="7" id="{7BA81481-452F-4533-84C8-E4B1E4D25843}">
            <xm:f>(MONTH(H9)=MONTH($C9))*(COUNTIFS(lstEmpNames,valSelEmployee,lstSdates,"&lt;="&amp;H9,lstEDates,"&gt;="&amp;H9,lstHTypes,Lists!$D$5)&gt;0)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8" id="{7DF86B1D-BC96-4C1F-BA74-43CC1527B439}">
            <xm:f>(MONTH(H9)=MONTH($C9))*(COUNTIFS(lstEmpNames,valSelEmployee,lstSdates,"&lt;="&amp;H9,lstEDates,"&gt;="&amp;H9,lstHTypes,Lists!$D$6)&gt;0)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14" id="{8D7627D3-E4F4-4E54-8BDC-376A6BB31759}">
            <xm:f>(MONTH(H9)=MONTH($C9))*(COUNTIFS(lstEmpNames,valSelEmployee,lstSdates,"&lt;="&amp;H9,lstEDates,"&gt;="&amp;H9,lstHTypes,Lists!$D$7)&gt;0)</xm:f>
            <x14:dxf>
              <fill>
                <patternFill>
                  <bgColor theme="7"/>
                </patternFill>
              </fill>
            </x14:dxf>
          </x14:cfRule>
          <xm:sqref>H9:AW20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F26"/>
  <sheetViews>
    <sheetView showGridLines="0" tabSelected="1" zoomScale="90" zoomScaleNormal="90" workbookViewId="0"/>
  </sheetViews>
  <sheetFormatPr defaultRowHeight="18.75" customHeight="1" x14ac:dyDescent="0.35"/>
  <cols>
    <col min="1" max="1" width="3.44140625" customWidth="1"/>
    <col min="2" max="2" width="25.6640625" customWidth="1"/>
    <col min="3" max="4" width="32.5546875" bestFit="1" customWidth="1"/>
    <col min="5" max="5" width="18.44140625" customWidth="1"/>
    <col min="6" max="6" width="15" customWidth="1"/>
  </cols>
  <sheetData>
    <row r="1" spans="2:6" ht="53.25" customHeight="1" x14ac:dyDescent="0.35"/>
    <row r="2" spans="2:6" ht="13.5" customHeight="1" x14ac:dyDescent="0.35">
      <c r="B2" s="15"/>
      <c r="C2" s="15"/>
      <c r="D2" s="15"/>
      <c r="E2" s="15"/>
      <c r="F2" s="15"/>
    </row>
    <row r="3" spans="2:6" ht="18.75" customHeight="1" x14ac:dyDescent="0.35">
      <c r="B3" s="44" t="s">
        <v>29</v>
      </c>
      <c r="C3" s="61" t="s">
        <v>30</v>
      </c>
      <c r="D3" s="44" t="s">
        <v>31</v>
      </c>
      <c r="E3" s="61" t="s">
        <v>18</v>
      </c>
      <c r="F3" s="45" t="s">
        <v>32</v>
      </c>
    </row>
    <row r="4" spans="2:6" ht="18.75" customHeight="1" x14ac:dyDescent="0.35">
      <c r="B4" s="17" t="s">
        <v>7</v>
      </c>
      <c r="C4" s="59">
        <v>43631</v>
      </c>
      <c r="D4" s="59">
        <v>43633</v>
      </c>
      <c r="E4" s="17" t="s">
        <v>19</v>
      </c>
      <c r="F4" s="16">
        <f>NETWORKDAYS(tblLeave[[#This Row],[Starting date]],tblLeave[[#This Row],[End date]],lstHolidays)</f>
        <v>1</v>
      </c>
    </row>
    <row r="5" spans="2:6" ht="18.75" customHeight="1" x14ac:dyDescent="0.35">
      <c r="B5" s="17" t="s">
        <v>9</v>
      </c>
      <c r="C5" s="59">
        <v>43632</v>
      </c>
      <c r="D5" s="59">
        <v>43634</v>
      </c>
      <c r="E5" s="17" t="s">
        <v>27</v>
      </c>
      <c r="F5" s="16">
        <f>NETWORKDAYS(tblLeave[[#This Row],[Starting date]],tblLeave[[#This Row],[End date]],lstHolidays)</f>
        <v>2</v>
      </c>
    </row>
    <row r="6" spans="2:6" ht="18.75" customHeight="1" x14ac:dyDescent="0.35">
      <c r="B6" s="17" t="s">
        <v>10</v>
      </c>
      <c r="C6" s="59">
        <v>43633</v>
      </c>
      <c r="D6" s="59">
        <v>43635</v>
      </c>
      <c r="E6" s="17" t="s">
        <v>28</v>
      </c>
      <c r="F6" s="16">
        <f>NETWORKDAYS(tblLeave[[#This Row],[Starting date]],tblLeave[[#This Row],[End date]],lstHolidays)</f>
        <v>3</v>
      </c>
    </row>
    <row r="7" spans="2:6" ht="18.75" customHeight="1" x14ac:dyDescent="0.35">
      <c r="B7" s="17" t="s">
        <v>7</v>
      </c>
      <c r="C7" s="59">
        <v>43634</v>
      </c>
      <c r="D7" s="59">
        <v>43636</v>
      </c>
      <c r="E7" s="17" t="s">
        <v>19</v>
      </c>
      <c r="F7" s="16">
        <f>NETWORKDAYS(tblLeave[[#This Row],[Starting date]],tblLeave[[#This Row],[End date]],lstHolidays)</f>
        <v>3</v>
      </c>
    </row>
    <row r="8" spans="2:6" ht="18.75" customHeight="1" x14ac:dyDescent="0.35">
      <c r="B8" s="17" t="s">
        <v>7</v>
      </c>
      <c r="C8" s="59">
        <v>43635</v>
      </c>
      <c r="D8" s="59">
        <v>43637</v>
      </c>
      <c r="E8" s="17" t="s">
        <v>20</v>
      </c>
      <c r="F8" s="16">
        <f>NETWORKDAYS(tblLeave[[#This Row],[Starting date]],tblLeave[[#This Row],[End date]],lstHolidays)</f>
        <v>3</v>
      </c>
    </row>
    <row r="9" spans="2:6" ht="18.75" customHeight="1" x14ac:dyDescent="0.35">
      <c r="B9" s="17" t="s">
        <v>6</v>
      </c>
      <c r="C9" s="59">
        <v>43636</v>
      </c>
      <c r="D9" s="59">
        <v>43638</v>
      </c>
      <c r="E9" s="17" t="s">
        <v>19</v>
      </c>
      <c r="F9" s="16">
        <f>NETWORKDAYS(tblLeave[[#This Row],[Starting date]],tblLeave[[#This Row],[End date]],lstHolidays)</f>
        <v>2</v>
      </c>
    </row>
    <row r="10" spans="2:6" ht="18.75" customHeight="1" x14ac:dyDescent="0.35">
      <c r="B10" s="17" t="s">
        <v>10</v>
      </c>
      <c r="C10" s="59">
        <v>43637</v>
      </c>
      <c r="D10" s="59">
        <v>43639</v>
      </c>
      <c r="E10" s="17" t="s">
        <v>19</v>
      </c>
      <c r="F10" s="16">
        <f>NETWORKDAYS(tblLeave[[#This Row],[Starting date]],tblLeave[[#This Row],[End date]],lstHolidays)</f>
        <v>1</v>
      </c>
    </row>
    <row r="11" spans="2:6" ht="18.75" customHeight="1" x14ac:dyDescent="0.35">
      <c r="B11" s="17" t="s">
        <v>8</v>
      </c>
      <c r="C11" s="59">
        <v>43638</v>
      </c>
      <c r="D11" s="59">
        <v>43640</v>
      </c>
      <c r="E11" s="17" t="s">
        <v>20</v>
      </c>
      <c r="F11" s="16">
        <f>NETWORKDAYS(tblLeave[[#This Row],[Starting date]],tblLeave[[#This Row],[End date]],lstHolidays)</f>
        <v>1</v>
      </c>
    </row>
    <row r="12" spans="2:6" ht="18.75" customHeight="1" x14ac:dyDescent="0.35">
      <c r="B12" s="17" t="s">
        <v>10</v>
      </c>
      <c r="C12" s="59">
        <v>43639</v>
      </c>
      <c r="D12" s="59">
        <v>43641</v>
      </c>
      <c r="E12" s="17" t="s">
        <v>27</v>
      </c>
      <c r="F12" s="16">
        <f>NETWORKDAYS(tblLeave[[#This Row],[Starting date]],tblLeave[[#This Row],[End date]],lstHolidays)</f>
        <v>2</v>
      </c>
    </row>
    <row r="13" spans="2:6" ht="18.75" customHeight="1" x14ac:dyDescent="0.35">
      <c r="B13" s="17" t="s">
        <v>8</v>
      </c>
      <c r="C13" s="59">
        <v>43640</v>
      </c>
      <c r="D13" s="59">
        <v>43642</v>
      </c>
      <c r="E13" s="17" t="s">
        <v>28</v>
      </c>
      <c r="F13" s="16">
        <f>NETWORKDAYS(tblLeave[[#This Row],[Starting date]],tblLeave[[#This Row],[End date]],lstHolidays)</f>
        <v>3</v>
      </c>
    </row>
    <row r="14" spans="2:6" ht="18.75" customHeight="1" x14ac:dyDescent="0.35">
      <c r="B14" s="17" t="s">
        <v>7</v>
      </c>
      <c r="C14" s="59">
        <v>43641</v>
      </c>
      <c r="D14" s="59">
        <v>43643</v>
      </c>
      <c r="E14" s="17" t="s">
        <v>27</v>
      </c>
      <c r="F14" s="16">
        <f>NETWORKDAYS(tblLeave[[#This Row],[Starting date]],tblLeave[[#This Row],[End date]],lstHolidays)</f>
        <v>3</v>
      </c>
    </row>
    <row r="15" spans="2:6" ht="18.75" customHeight="1" x14ac:dyDescent="0.35">
      <c r="B15" s="17" t="s">
        <v>6</v>
      </c>
      <c r="C15" s="59">
        <v>43642</v>
      </c>
      <c r="D15" s="59">
        <v>43644</v>
      </c>
      <c r="E15" s="17" t="s">
        <v>27</v>
      </c>
      <c r="F15" s="16">
        <f>NETWORKDAYS(tblLeave[[#This Row],[Starting date]],tblLeave[[#This Row],[End date]],lstHolidays)</f>
        <v>3</v>
      </c>
    </row>
    <row r="16" spans="2:6" ht="18.75" customHeight="1" x14ac:dyDescent="0.35">
      <c r="B16" s="17" t="s">
        <v>6</v>
      </c>
      <c r="C16" s="60">
        <v>43456</v>
      </c>
      <c r="D16" s="59">
        <v>43457</v>
      </c>
      <c r="E16" s="17" t="s">
        <v>20</v>
      </c>
      <c r="F16" s="16">
        <f>NETWORKDAYS(tblLeave[[#This Row],[Starting date]],tblLeave[[#This Row],[End date]],lstHolidays)</f>
        <v>0</v>
      </c>
    </row>
    <row r="17" spans="2:6" ht="18.75" customHeight="1" x14ac:dyDescent="0.35">
      <c r="B17" s="17" t="s">
        <v>6</v>
      </c>
      <c r="C17" s="60">
        <v>43457</v>
      </c>
      <c r="D17" s="59">
        <v>43458</v>
      </c>
      <c r="E17" s="17" t="s">
        <v>28</v>
      </c>
      <c r="F17" s="16">
        <f>NETWORKDAYS(tblLeave[[#This Row],[Starting date]],tblLeave[[#This Row],[End date]],lstHolidays)</f>
        <v>1</v>
      </c>
    </row>
    <row r="18" spans="2:6" ht="18.75" customHeight="1" x14ac:dyDescent="0.35">
      <c r="B18" s="17" t="s">
        <v>8</v>
      </c>
      <c r="C18" s="60">
        <v>43458</v>
      </c>
      <c r="D18" s="59">
        <v>43459</v>
      </c>
      <c r="E18" s="17" t="s">
        <v>19</v>
      </c>
      <c r="F18" s="16">
        <f>NETWORKDAYS(tblLeave[[#This Row],[Starting date]],tblLeave[[#This Row],[End date]],lstHolidays)</f>
        <v>2</v>
      </c>
    </row>
    <row r="19" spans="2:6" ht="18.75" customHeight="1" x14ac:dyDescent="0.35">
      <c r="B19" s="17" t="s">
        <v>10</v>
      </c>
      <c r="C19" s="60">
        <v>43459</v>
      </c>
      <c r="D19" s="59">
        <v>43460</v>
      </c>
      <c r="E19" s="17" t="s">
        <v>19</v>
      </c>
      <c r="F19" s="16">
        <f>NETWORKDAYS(tblLeave[[#This Row],[Starting date]],tblLeave[[#This Row],[End date]],lstHolidays)</f>
        <v>2</v>
      </c>
    </row>
    <row r="20" spans="2:6" ht="18.75" customHeight="1" x14ac:dyDescent="0.35">
      <c r="B20" s="17" t="s">
        <v>9</v>
      </c>
      <c r="C20" s="60">
        <v>43460</v>
      </c>
      <c r="D20" s="59">
        <v>43461</v>
      </c>
      <c r="E20" s="17" t="s">
        <v>20</v>
      </c>
      <c r="F20" s="16">
        <f>NETWORKDAYS(tblLeave[[#This Row],[Starting date]],tblLeave[[#This Row],[End date]],lstHolidays)</f>
        <v>2</v>
      </c>
    </row>
    <row r="21" spans="2:6" ht="18.75" customHeight="1" x14ac:dyDescent="0.35">
      <c r="B21" s="17" t="s">
        <v>7</v>
      </c>
      <c r="C21" s="60">
        <v>43461</v>
      </c>
      <c r="D21" s="59">
        <v>43462</v>
      </c>
      <c r="E21" s="17" t="s">
        <v>28</v>
      </c>
      <c r="F21" s="16">
        <f>NETWORKDAYS(tblLeave[[#This Row],[Starting date]],tblLeave[[#This Row],[End date]],lstHolidays)</f>
        <v>2</v>
      </c>
    </row>
    <row r="22" spans="2:6" ht="18.75" customHeight="1" x14ac:dyDescent="0.35">
      <c r="B22" s="17" t="s">
        <v>10</v>
      </c>
      <c r="C22" s="60">
        <v>43462</v>
      </c>
      <c r="D22" s="59">
        <v>43463</v>
      </c>
      <c r="E22" s="17" t="s">
        <v>28</v>
      </c>
      <c r="F22" s="16">
        <f>NETWORKDAYS(tblLeave[[#This Row],[Starting date]],tblLeave[[#This Row],[End date]],lstHolidays)</f>
        <v>1</v>
      </c>
    </row>
    <row r="23" spans="2:6" ht="18.75" customHeight="1" x14ac:dyDescent="0.35">
      <c r="B23" s="17" t="s">
        <v>9</v>
      </c>
      <c r="C23" s="60">
        <v>43463</v>
      </c>
      <c r="D23" s="59">
        <v>43464</v>
      </c>
      <c r="E23" s="17" t="s">
        <v>27</v>
      </c>
      <c r="F23" s="16">
        <f>NETWORKDAYS(tblLeave[[#This Row],[Starting date]],tblLeave[[#This Row],[End date]],lstHolidays)</f>
        <v>0</v>
      </c>
    </row>
    <row r="24" spans="2:6" ht="18.75" customHeight="1" x14ac:dyDescent="0.35">
      <c r="B24" s="17" t="s">
        <v>9</v>
      </c>
      <c r="C24" s="60">
        <v>43464</v>
      </c>
      <c r="D24" s="59">
        <v>43465</v>
      </c>
      <c r="E24" s="17" t="s">
        <v>20</v>
      </c>
      <c r="F24" s="16">
        <f>NETWORKDAYS(tblLeave[[#This Row],[Starting date]],tblLeave[[#This Row],[End date]],lstHolidays)</f>
        <v>1</v>
      </c>
    </row>
    <row r="25" spans="2:6" ht="18.75" customHeight="1" x14ac:dyDescent="0.35">
      <c r="B25" s="17" t="s">
        <v>6</v>
      </c>
      <c r="C25" s="60">
        <v>43465</v>
      </c>
      <c r="D25" s="59">
        <v>43466</v>
      </c>
      <c r="E25" s="17" t="s">
        <v>27</v>
      </c>
      <c r="F25" s="16">
        <f>NETWORKDAYS(tblLeave[[#This Row],[Starting date]],tblLeave[[#This Row],[End date]],lstHolidays)</f>
        <v>1</v>
      </c>
    </row>
    <row r="26" spans="2:6" ht="18.75" customHeight="1" x14ac:dyDescent="0.35">
      <c r="B26" s="17" t="s">
        <v>6</v>
      </c>
      <c r="C26" s="60">
        <v>43466</v>
      </c>
      <c r="D26" s="59">
        <v>43467</v>
      </c>
      <c r="E26" s="17" t="s">
        <v>28</v>
      </c>
      <c r="F26" s="16">
        <f>NETWORKDAYS(tblLeave[[#This Row],[Starting date]],tblLeave[[#This Row],[End date]],lstHolidays)</f>
        <v>1</v>
      </c>
    </row>
  </sheetData>
  <dataValidations count="2">
    <dataValidation type="list" allowBlank="1" showInputMessage="1" showErrorMessage="1" sqref="E4:E26">
      <formula1>lstHolidayTypes</formula1>
    </dataValidation>
    <dataValidation type="list" errorStyle="information" allowBlank="1" showInputMessage="1" showErrorMessage="1" errorTitle="Unknown Employee" error="Please select an employee from the list. To modify the list, on the Settings tab, add or remove employees from the List of Employees table." sqref="B4:B741">
      <formula1>lstEmployees</formula1>
    </dataValidation>
  </dataValidations>
  <pageMargins left="0.7" right="0.7" top="0.75" bottom="0.75" header="0.3" footer="0.3"/>
  <pageSetup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fitToPage="1"/>
  </sheetPr>
  <dimension ref="B1:G502"/>
  <sheetViews>
    <sheetView showGridLines="0" zoomScaleNormal="100" workbookViewId="0"/>
  </sheetViews>
  <sheetFormatPr defaultRowHeight="14.4" x14ac:dyDescent="0.35"/>
  <cols>
    <col min="1" max="1" width="3.44140625" customWidth="1"/>
    <col min="2" max="2" width="26.5546875" customWidth="1"/>
    <col min="3" max="3" width="3.33203125" customWidth="1"/>
    <col min="4" max="4" width="17.6640625" customWidth="1"/>
    <col min="5" max="5" width="3.33203125" customWidth="1"/>
    <col min="6" max="6" width="24.6640625" bestFit="1" customWidth="1"/>
    <col min="7" max="7" width="63.88671875" bestFit="1" customWidth="1"/>
  </cols>
  <sheetData>
    <row r="1" spans="2:7" ht="53.25" customHeight="1" x14ac:dyDescent="0.35"/>
    <row r="2" spans="2:7" ht="13.5" customHeight="1" x14ac:dyDescent="0.35">
      <c r="B2" s="15"/>
      <c r="C2" s="15"/>
      <c r="D2" s="15"/>
      <c r="E2" s="15"/>
      <c r="F2" s="15"/>
      <c r="G2" s="15"/>
    </row>
    <row r="3" spans="2:7" ht="17.25" customHeight="1" x14ac:dyDescent="0.35">
      <c r="B3" s="44" t="s">
        <v>5</v>
      </c>
      <c r="D3" s="44" t="s">
        <v>18</v>
      </c>
      <c r="F3" s="44" t="s">
        <v>33</v>
      </c>
      <c r="G3" s="61" t="s">
        <v>34</v>
      </c>
    </row>
    <row r="4" spans="2:7" ht="17.25" customHeight="1" x14ac:dyDescent="0.35">
      <c r="B4" s="56" t="s">
        <v>6</v>
      </c>
      <c r="D4" s="56" t="s">
        <v>27</v>
      </c>
      <c r="F4" s="18">
        <v>43466</v>
      </c>
      <c r="G4" s="52" t="s">
        <v>11</v>
      </c>
    </row>
    <row r="5" spans="2:7" ht="17.25" customHeight="1" x14ac:dyDescent="0.35">
      <c r="B5" s="56" t="s">
        <v>7</v>
      </c>
      <c r="D5" s="56" t="s">
        <v>28</v>
      </c>
      <c r="F5" s="18">
        <v>43527</v>
      </c>
      <c r="G5" s="52" t="s">
        <v>12</v>
      </c>
    </row>
    <row r="6" spans="2:7" ht="17.25" customHeight="1" x14ac:dyDescent="0.35">
      <c r="B6" s="56" t="s">
        <v>8</v>
      </c>
      <c r="D6" s="56" t="s">
        <v>19</v>
      </c>
      <c r="F6" s="18">
        <v>43609</v>
      </c>
      <c r="G6" s="52" t="s">
        <v>13</v>
      </c>
    </row>
    <row r="7" spans="2:7" ht="17.25" customHeight="1" x14ac:dyDescent="0.35">
      <c r="B7" s="56" t="s">
        <v>9</v>
      </c>
      <c r="D7" s="56" t="s">
        <v>20</v>
      </c>
      <c r="F7" s="18">
        <v>43714</v>
      </c>
      <c r="G7" s="52" t="s">
        <v>14</v>
      </c>
    </row>
    <row r="8" spans="2:7" ht="17.25" customHeight="1" x14ac:dyDescent="0.35">
      <c r="B8" s="56" t="s">
        <v>10</v>
      </c>
      <c r="F8" s="53">
        <v>43730</v>
      </c>
      <c r="G8" s="55" t="s">
        <v>15</v>
      </c>
    </row>
    <row r="9" spans="2:7" ht="17.25" customHeight="1" x14ac:dyDescent="0.35">
      <c r="F9" s="18">
        <v>43823</v>
      </c>
      <c r="G9" s="52" t="s">
        <v>16</v>
      </c>
    </row>
    <row r="10" spans="2:7" ht="17.25" customHeight="1" x14ac:dyDescent="0.35">
      <c r="F10" s="53">
        <v>43824</v>
      </c>
      <c r="G10" s="54" t="s">
        <v>17</v>
      </c>
    </row>
    <row r="11" spans="2:7" ht="17.25" customHeight="1" x14ac:dyDescent="0.35">
      <c r="F11" s="18">
        <v>43825</v>
      </c>
      <c r="G11" s="52" t="s">
        <v>17</v>
      </c>
    </row>
    <row r="12" spans="2:7" ht="17.25" customHeight="1" x14ac:dyDescent="0.35">
      <c r="F12" s="18">
        <v>43830</v>
      </c>
      <c r="G12" s="52" t="s">
        <v>11</v>
      </c>
    </row>
    <row r="13" spans="2:7" ht="17.25" customHeight="1" x14ac:dyDescent="0.35"/>
    <row r="14" spans="2:7" ht="17.25" customHeight="1" x14ac:dyDescent="0.35"/>
    <row r="15" spans="2:7" ht="17.25" customHeight="1" x14ac:dyDescent="0.35"/>
    <row r="16" spans="2:7" ht="17.25" customHeight="1" x14ac:dyDescent="0.35"/>
    <row r="17" ht="17.25" customHeight="1" x14ac:dyDescent="0.35"/>
    <row r="18" ht="17.25" customHeight="1" x14ac:dyDescent="0.35"/>
    <row r="19" ht="17.25" customHeight="1" x14ac:dyDescent="0.35"/>
    <row r="20" ht="17.25" customHeight="1" x14ac:dyDescent="0.35"/>
    <row r="21" ht="17.25" customHeight="1" x14ac:dyDescent="0.35"/>
    <row r="22" ht="17.25" customHeight="1" x14ac:dyDescent="0.35"/>
    <row r="23" ht="17.25" customHeight="1" x14ac:dyDescent="0.35"/>
    <row r="24" ht="17.25" customHeight="1" x14ac:dyDescent="0.35"/>
    <row r="25" ht="17.25" customHeight="1" x14ac:dyDescent="0.35"/>
    <row r="26" ht="17.25" customHeight="1" x14ac:dyDescent="0.35"/>
    <row r="27" ht="17.25" customHeight="1" x14ac:dyDescent="0.35"/>
    <row r="28" ht="17.25" customHeight="1" x14ac:dyDescent="0.35"/>
    <row r="29" ht="17.25" customHeight="1" x14ac:dyDescent="0.35"/>
    <row r="30" ht="17.25" customHeight="1" x14ac:dyDescent="0.35"/>
    <row r="31" ht="17.25" customHeight="1" x14ac:dyDescent="0.35"/>
    <row r="32" ht="17.25" customHeight="1" x14ac:dyDescent="0.35"/>
    <row r="33" ht="17.25" customHeight="1" x14ac:dyDescent="0.35"/>
    <row r="34" ht="17.25" customHeight="1" x14ac:dyDescent="0.35"/>
    <row r="35" ht="17.25" customHeight="1" x14ac:dyDescent="0.35"/>
    <row r="36" ht="17.25" customHeight="1" x14ac:dyDescent="0.35"/>
    <row r="37" ht="17.25" customHeight="1" x14ac:dyDescent="0.35"/>
    <row r="38" ht="17.25" customHeight="1" x14ac:dyDescent="0.35"/>
    <row r="39" ht="17.25" customHeight="1" x14ac:dyDescent="0.35"/>
    <row r="40" ht="17.25" customHeight="1" x14ac:dyDescent="0.35"/>
    <row r="41" ht="17.25" customHeight="1" x14ac:dyDescent="0.35"/>
    <row r="42" ht="17.25" customHeight="1" x14ac:dyDescent="0.35"/>
    <row r="43" ht="17.25" customHeight="1" x14ac:dyDescent="0.35"/>
    <row r="44" ht="17.25" customHeight="1" x14ac:dyDescent="0.35"/>
    <row r="45" ht="17.25" customHeight="1" x14ac:dyDescent="0.35"/>
    <row r="46" ht="17.25" customHeight="1" x14ac:dyDescent="0.35"/>
    <row r="47" ht="17.25" customHeight="1" x14ac:dyDescent="0.35"/>
    <row r="48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</sheetData>
  <pageMargins left="0.7" right="0.7" top="0.75" bottom="0.75" header="0.3" footer="0.3"/>
  <pageSetup scale="96" fitToHeight="0" orientation="portrait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CE6DA94-4A04-4E40-B175-D4D1DA24C6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Calendar</vt:lpstr>
      <vt:lpstr>Tracking absences</vt:lpstr>
      <vt:lpstr>Lists</vt:lpstr>
      <vt:lpstr>lstEDates</vt:lpstr>
      <vt:lpstr>lstEmployees</vt:lpstr>
      <vt:lpstr>lstEmpNames</vt:lpstr>
      <vt:lpstr>lstHolidays</vt:lpstr>
      <vt:lpstr>lstHolidayTypes</vt:lpstr>
      <vt:lpstr>lstHTypes</vt:lpstr>
      <vt:lpstr>lstSdates</vt:lpstr>
      <vt:lpstr>valSelEmployee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/>
  <cp:lastModifiedBy>lidiya</cp:lastModifiedBy>
  <dcterms:created xsi:type="dcterms:W3CDTF">2015-05-07T08:04:41Z</dcterms:created>
  <dcterms:modified xsi:type="dcterms:W3CDTF">2020-10-08T13:01:03Z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TC027802359991</vt:lpwstr>
  </property>
</Properties>
</file>