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20496" windowHeight="7656" tabRatio="341"/>
  </bookViews>
  <sheets>
    <sheet name="turnover" sheetId="1" r:id="rId1"/>
    <sheet name="charts" sheetId="2" r:id="rId2"/>
    <sheet name="diameter" sheetId="4" r:id="rId3"/>
  </sheets>
  <calcPr calcId="162913"/>
</workbook>
</file>

<file path=xl/calcChain.xml><?xml version="1.0" encoding="utf-8"?>
<calcChain xmlns="http://schemas.openxmlformats.org/spreadsheetml/2006/main">
  <c r="F12" i="4" l="1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E3" i="1"/>
  <c r="E4" i="1"/>
  <c r="E5" i="1"/>
  <c r="E6" i="1"/>
  <c r="E7" i="1"/>
  <c r="E8" i="1"/>
  <c r="E9" i="1"/>
  <c r="E10" i="1"/>
  <c r="E11" i="1"/>
  <c r="E12" i="1"/>
  <c r="G19" i="1"/>
  <c r="G20" i="1"/>
  <c r="G21" i="1"/>
  <c r="G22" i="1"/>
  <c r="G23" i="1"/>
  <c r="G24" i="1"/>
  <c r="G25" i="1"/>
  <c r="G26" i="1"/>
  <c r="G27" i="1"/>
  <c r="G28" i="1"/>
  <c r="G29" i="1"/>
  <c r="G30" i="1"/>
  <c r="C31" i="1"/>
  <c r="D31" i="1"/>
  <c r="E31" i="1"/>
  <c r="F31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C54" i="1"/>
  <c r="D54" i="1"/>
  <c r="E54" i="1"/>
  <c r="F54" i="1"/>
  <c r="C56" i="1"/>
  <c r="D56" i="1"/>
  <c r="E56" i="1"/>
  <c r="F56" i="1"/>
  <c r="C57" i="1"/>
  <c r="D57" i="1"/>
  <c r="E57" i="1"/>
  <c r="F57" i="1"/>
  <c r="C58" i="1"/>
  <c r="D58" i="1"/>
  <c r="E58" i="1"/>
  <c r="F58" i="1"/>
  <c r="G4" i="2"/>
  <c r="G5" i="2"/>
  <c r="G6" i="2"/>
  <c r="G31" i="1" l="1"/>
  <c r="C55" i="1" s="1"/>
  <c r="F55" i="1"/>
  <c r="E55" i="1"/>
  <c r="D55" i="1" l="1"/>
</calcChain>
</file>

<file path=xl/sharedStrings.xml><?xml version="1.0" encoding="utf-8"?>
<sst xmlns="http://schemas.openxmlformats.org/spreadsheetml/2006/main" count="121" uniqueCount="66">
  <si>
    <t>Mercury</t>
  </si>
  <si>
    <t>Venus</t>
  </si>
  <si>
    <t>Earth</t>
  </si>
  <si>
    <t>Mars</t>
  </si>
  <si>
    <t>Jupiter</t>
  </si>
  <si>
    <t>Saturn</t>
  </si>
  <si>
    <t>Neptune</t>
  </si>
  <si>
    <t>Planet</t>
  </si>
  <si>
    <t>Uranium</t>
  </si>
  <si>
    <t>diameter (km)</t>
  </si>
  <si>
    <t>diameter to Earth</t>
  </si>
  <si>
    <t>weight (kg)</t>
  </si>
  <si>
    <t>weight to Earch</t>
  </si>
  <si>
    <t>Physical characteristics of the planets</t>
  </si>
  <si>
    <t>Name, country</t>
  </si>
  <si>
    <t>Tokyo, Japan</t>
  </si>
  <si>
    <t>Mexico, Mexico</t>
  </si>
  <si>
    <t>San Paulo, Brazil</t>
  </si>
  <si>
    <t>New York, USA</t>
  </si>
  <si>
    <t>Mumbai, India</t>
  </si>
  <si>
    <t>Shanghai, China</t>
  </si>
  <si>
    <t>LA, USA</t>
  </si>
  <si>
    <t>Khalikota, India</t>
  </si>
  <si>
    <t>Buenos Aires, Argentina</t>
  </si>
  <si>
    <t>Seoul, South Korea</t>
  </si>
  <si>
    <t>Growth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</si>
  <si>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</si>
  <si>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</si>
  <si>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</si>
  <si>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</si>
  <si>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</si>
  <si>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</si>
  <si>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</si>
  <si>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</si>
  <si>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</si>
  <si>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</si>
  <si>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</si>
  <si>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</si>
  <si>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</si>
  <si>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subsidiaries</t>
  </si>
  <si>
    <t>Ruse</t>
  </si>
  <si>
    <t>Month</t>
  </si>
  <si>
    <t>Lom</t>
  </si>
  <si>
    <t>Varna</t>
  </si>
  <si>
    <t>Burgas</t>
  </si>
  <si>
    <t>Affiliates</t>
  </si>
  <si>
    <t>Refer monthly turnover</t>
  </si>
  <si>
    <t>Total</t>
  </si>
  <si>
    <t>Apportionment</t>
  </si>
  <si>
    <t>Average</t>
  </si>
  <si>
    <t>The biggest</t>
  </si>
  <si>
    <t>The least</t>
  </si>
  <si>
    <t>Monthly turnover</t>
  </si>
  <si>
    <t>Total monthly</t>
  </si>
  <si>
    <t>Most - large monthly</t>
  </si>
  <si>
    <t>The lowest monthly</t>
  </si>
  <si>
    <t>Turnover</t>
  </si>
  <si>
    <t>Total for year</t>
  </si>
  <si>
    <t>Distribution subsidiaries</t>
  </si>
  <si>
    <t>Average monthly</t>
  </si>
  <si>
    <t xml:space="preserve"> Affiliates reference for the turnover</t>
  </si>
  <si>
    <t>Months</t>
  </si>
  <si>
    <t>months</t>
  </si>
  <si>
    <t>Annual turnover Ltd. "ABC" - 2019</t>
  </si>
  <si>
    <t>Forecast for 2021</t>
  </si>
  <si>
    <t>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</si>
</sst>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0.00"/>
    <numFmt numFmtId="165" formatCode="#,##0.00\ [$€-1]"/>
    <numFmt numFmtId="166" formatCode="0&quot; km&quot;"/>
    <numFmt numFmtId="167" formatCode="0&quot; kg&quot;"/>
  </numFmts>
  <fonts count="9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3"/>
      <color indexed="62"/>
      <name val="Arial"/>
      <family val="2"/>
      <charset val="204"/>
    </font>
    <font>
      <b/>
      <sz val="14"/>
      <color indexed="32"/>
      <name val="Arial"/>
      <family val="2"/>
      <charset val="204"/>
    </font>
    <font>
      <sz val="10"/>
      <color indexed="32"/>
      <name val="Arial"/>
      <family val="2"/>
      <charset val="204"/>
    </font>
    <font>
      <b/>
      <sz val="10"/>
      <color indexed="18"/>
      <name val="Arial"/>
      <family val="2"/>
      <charset val="204"/>
    </font>
    <font>
      <sz val="10"/>
      <color indexed="58"/>
      <name val="Arial"/>
      <family val="2"/>
      <charset val="204"/>
    </font>
    <font>
      <sz val="14"/>
      <name val="Arial"/>
      <family val="2"/>
      <charset val="204"/>
    </font>
    <font>
      <b/>
      <sz val="10"/>
      <color theme="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55"/>
        <bgColor indexed="44"/>
      </patternFill>
    </fill>
    <fill>
      <patternFill patternType="solid">
        <fgColor indexed="48"/>
        <bgColor indexed="40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43"/>
      </patternFill>
    </fill>
    <fill>
      <patternFill patternType="solid">
        <fgColor indexed="31"/>
        <bgColor indexed="27"/>
      </patternFill>
    </fill>
    <fill>
      <patternFill patternType="solid">
        <fgColor indexed="28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13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6" borderId="1" xfId="0" applyFont="1" applyFill="1" applyBorder="1" applyAlignment="1">
      <alignment wrapText="1"/>
    </xf>
    <xf numFmtId="0" fontId="0" fillId="6" borderId="1" xfId="0" applyFill="1" applyBorder="1"/>
    <xf numFmtId="10" fontId="0" fillId="6" borderId="1" xfId="0" applyNumberFormat="1" applyFill="1" applyBorder="1"/>
    <xf numFmtId="0" fontId="4" fillId="7" borderId="1" xfId="0" applyFont="1" applyFill="1" applyBorder="1"/>
    <xf numFmtId="0" fontId="5" fillId="8" borderId="1" xfId="0" applyFont="1" applyFill="1" applyBorder="1" applyAlignment="1">
      <alignment wrapText="1"/>
    </xf>
    <xf numFmtId="0" fontId="0" fillId="8" borderId="1" xfId="0" applyFill="1" applyBorder="1"/>
    <xf numFmtId="0" fontId="4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164" fontId="0" fillId="8" borderId="1" xfId="0" applyNumberFormat="1" applyFill="1" applyBorder="1"/>
    <xf numFmtId="0" fontId="4" fillId="2" borderId="1" xfId="0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6" fillId="2" borderId="1" xfId="0" applyFont="1" applyFill="1" applyBorder="1"/>
    <xf numFmtId="0" fontId="6" fillId="0" borderId="1" xfId="0" applyFont="1" applyBorder="1"/>
    <xf numFmtId="164" fontId="0" fillId="0" borderId="1" xfId="0" applyNumberFormat="1" applyFont="1" applyBorder="1"/>
    <xf numFmtId="0" fontId="0" fillId="2" borderId="0" xfId="0" applyFill="1"/>
    <xf numFmtId="0" fontId="1" fillId="8" borderId="1" xfId="0" applyFont="1" applyFill="1" applyBorder="1" applyAlignment="1">
      <alignment wrapText="1"/>
    </xf>
    <xf numFmtId="10" fontId="0" fillId="0" borderId="1" xfId="0" applyNumberFormat="1" applyFont="1" applyBorder="1"/>
    <xf numFmtId="10" fontId="0" fillId="2" borderId="1" xfId="0" applyNumberFormat="1" applyFill="1" applyBorder="1"/>
    <xf numFmtId="0" fontId="1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4" borderId="1" xfId="0" applyFill="1" applyBorder="1"/>
    <xf numFmtId="0" fontId="0" fillId="7" borderId="1" xfId="0" applyFill="1" applyBorder="1"/>
    <xf numFmtId="0" fontId="0" fillId="7" borderId="0" xfId="0" applyFill="1" applyAlignment="1">
      <alignment horizontal="center"/>
    </xf>
    <xf numFmtId="165" fontId="0" fillId="0" borderId="1" xfId="0" applyNumberFormat="1" applyFont="1" applyBorder="1"/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8" borderId="1" xfId="0" applyNumberFormat="1" applyFill="1" applyBorder="1"/>
    <xf numFmtId="165" fontId="0" fillId="2" borderId="1" xfId="0" applyNumberFormat="1" applyFont="1" applyFill="1" applyBorder="1"/>
    <xf numFmtId="166" fontId="0" fillId="4" borderId="1" xfId="0" applyNumberFormat="1" applyFont="1" applyFill="1" applyBorder="1"/>
    <xf numFmtId="166" fontId="0" fillId="0" borderId="1" xfId="0" applyNumberFormat="1" applyFont="1" applyBorder="1"/>
    <xf numFmtId="167" fontId="0" fillId="4" borderId="1" xfId="0" applyNumberFormat="1" applyFont="1" applyFill="1" applyBorder="1"/>
    <xf numFmtId="167" fontId="0" fillId="0" borderId="1" xfId="0" applyNumberFormat="1" applyFon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2" fillId="0" borderId="0" xfId="0" applyFont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0" fillId="2" borderId="2" xfId="0" applyFill="1" applyBorder="1" applyAlignment="1">
      <alignment textRotation="90"/>
    </xf>
    <xf numFmtId="0" fontId="0" fillId="2" borderId="2" xfId="0" applyFont="1" applyFill="1" applyBorder="1" applyAlignment="1">
      <alignment textRotation="90"/>
    </xf>
    <xf numFmtId="0" fontId="7" fillId="7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2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5000B"/>
      <rgbColor rgb="0000FF00"/>
      <rgbColor rgb="000000FF"/>
      <rgbColor rgb="00FFFF66"/>
      <rgbColor rgb="00FF00FF"/>
      <rgbColor rgb="0033FF99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CCCC"/>
      <rgbColor rgb="009933FF"/>
      <rgbColor rgb="00FFFFCC"/>
      <rgbColor rgb="00CFE7F5"/>
      <rgbColor rgb="00330066"/>
      <rgbColor rgb="00FF8080"/>
      <rgbColor rgb="000066CC"/>
      <rgbColor rgb="00DDDDDD"/>
      <rgbColor rgb="00000066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FF"/>
      <rgbColor rgb="00CC99FF"/>
      <rgbColor rgb="00FFCC99"/>
      <rgbColor rgb="003399FF"/>
      <rgbColor rgb="0000CCCC"/>
      <rgbColor rgb="0066FF00"/>
      <rgbColor rgb="00FFD320"/>
      <rgbColor rgb="00FF9900"/>
      <rgbColor rgb="00FF420E"/>
      <rgbColor rgb="00666699"/>
      <rgbColor rgb="0066CCFF"/>
      <rgbColor rgb="00004586"/>
      <rgbColor rgb="00579D1C"/>
      <rgbColor rgb="00000033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0946074229102"/>
          <c:y val="7.5362532162964679E-2"/>
          <c:w val="0.48342141726217763"/>
          <c:h val="0.74492964484161239"/>
        </c:manualLayout>
      </c:layout>
      <c:lineChart>
        <c:grouping val="standard"/>
        <c:varyColors val="0"/>
        <c:ser>
          <c:idx val="0"/>
          <c:order val="0"/>
          <c:tx>
            <c:strRef>
              <c:f>turnover!$C$2</c:f>
              <c:strCache>
                <c:ptCount val="1"/>
                <c:pt idx="0">
                  <c:v>2017 г.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turnover!$B$3:$B$12</c:f>
              <c:strCache>
                <c:ptCount val="10"/>
                <c:pt idx="0">
                  <c:v>Tokyo, Japan</c:v>
                </c:pt>
                <c:pt idx="1">
                  <c:v>Mexico, Mexico</c:v>
                </c:pt>
                <c:pt idx="2">
                  <c:v>San Paulo, Brazil</c:v>
                </c:pt>
                <c:pt idx="3">
                  <c:v>New York, USA</c:v>
                </c:pt>
                <c:pt idx="4">
                  <c:v>Mumbai, India</c:v>
                </c:pt>
                <c:pt idx="5">
                  <c:v>Shanghai, China</c:v>
                </c:pt>
                <c:pt idx="6">
                  <c:v>LA, USA</c:v>
                </c:pt>
                <c:pt idx="7">
                  <c:v>Khalikota, India</c:v>
                </c:pt>
                <c:pt idx="8">
                  <c:v>Buenos Aires, Argentina</c:v>
                </c:pt>
                <c:pt idx="9">
                  <c:v>Seoul, South Korea</c:v>
                </c:pt>
              </c:strCache>
            </c:strRef>
          </c:cat>
          <c:val>
            <c:numRef>
              <c:f>turnover!$C$3:$C$12</c:f>
              <c:numCache>
                <c:formatCode>General</c:formatCode>
                <c:ptCount val="10"/>
                <c:pt idx="0">
                  <c:v>26959</c:v>
                </c:pt>
                <c:pt idx="1">
                  <c:v>16562</c:v>
                </c:pt>
                <c:pt idx="2">
                  <c:v>16533</c:v>
                </c:pt>
                <c:pt idx="3">
                  <c:v>16332</c:v>
                </c:pt>
                <c:pt idx="4">
                  <c:v>15138</c:v>
                </c:pt>
                <c:pt idx="5">
                  <c:v>13584</c:v>
                </c:pt>
                <c:pt idx="6">
                  <c:v>12410</c:v>
                </c:pt>
                <c:pt idx="7">
                  <c:v>11923</c:v>
                </c:pt>
                <c:pt idx="8">
                  <c:v>11802</c:v>
                </c:pt>
                <c:pt idx="9">
                  <c:v>11609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5-4334-913D-AAC44315B3BC}"/>
            </c:ext>
          </c:extLst>
        </c:ser>
        <c:ser>
          <c:idx val="1"/>
          <c:order val="1"/>
          <c:tx>
            <c:strRef>
              <c:f>turnover!$D$2</c:f>
              <c:strCache>
                <c:ptCount val="1"/>
                <c:pt idx="0">
                  <c:v>Forecast for 2021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turnover!$B$3:$B$12</c:f>
              <c:strCache>
                <c:ptCount val="10"/>
                <c:pt idx="0">
                  <c:v>Tokyo, Japan</c:v>
                </c:pt>
                <c:pt idx="1">
                  <c:v>Mexico, Mexico</c:v>
                </c:pt>
                <c:pt idx="2">
                  <c:v>San Paulo, Brazil</c:v>
                </c:pt>
                <c:pt idx="3">
                  <c:v>New York, USA</c:v>
                </c:pt>
                <c:pt idx="4">
                  <c:v>Mumbai, India</c:v>
                </c:pt>
                <c:pt idx="5">
                  <c:v>Shanghai, China</c:v>
                </c:pt>
                <c:pt idx="6">
                  <c:v>LA, USA</c:v>
                </c:pt>
                <c:pt idx="7">
                  <c:v>Khalikota, India</c:v>
                </c:pt>
                <c:pt idx="8">
                  <c:v>Buenos Aires, Argentina</c:v>
                </c:pt>
                <c:pt idx="9">
                  <c:v>Seoul, South Korea</c:v>
                </c:pt>
              </c:strCache>
            </c:strRef>
          </c:cat>
          <c:val>
            <c:numRef>
              <c:f>turnover!$D$3:$D$12</c:f>
              <c:numCache>
                <c:formatCode>General</c:formatCode>
                <c:ptCount val="10"/>
                <c:pt idx="0">
                  <c:v>28887</c:v>
                </c:pt>
                <c:pt idx="1">
                  <c:v>19189</c:v>
                </c:pt>
                <c:pt idx="2">
                  <c:v>20320</c:v>
                </c:pt>
                <c:pt idx="3">
                  <c:v>17602</c:v>
                </c:pt>
                <c:pt idx="4">
                  <c:v>26218</c:v>
                </c:pt>
                <c:pt idx="5">
                  <c:v>17969</c:v>
                </c:pt>
                <c:pt idx="6">
                  <c:v>14217</c:v>
                </c:pt>
                <c:pt idx="7">
                  <c:v>17305</c:v>
                </c:pt>
                <c:pt idx="8">
                  <c:v>13856</c:v>
                </c:pt>
                <c:pt idx="9">
                  <c:v>12980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5-4334-913D-AAC44315B3BC}"/>
            </c:ext>
          </c:extLst>
        </c:ser>
        <c:ser>
          <c:idx val="2"/>
          <c:order val="2"/>
          <c:tx>
            <c:strRef>
              <c:f>turnover!$E$2</c:f>
              <c:strCache>
                <c:ptCount val="1"/>
                <c:pt idx="0">
                  <c:v>Growth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cat>
            <c:strRef>
              <c:f>turnover!$B$3:$B$12</c:f>
              <c:strCache>
                <c:ptCount val="10"/>
                <c:pt idx="0">
                  <c:v>Tokyo, Japan</c:v>
                </c:pt>
                <c:pt idx="1">
                  <c:v>Mexico, Mexico</c:v>
                </c:pt>
                <c:pt idx="2">
                  <c:v>San Paulo, Brazil</c:v>
                </c:pt>
                <c:pt idx="3">
                  <c:v>New York, USA</c:v>
                </c:pt>
                <c:pt idx="4">
                  <c:v>Mumbai, India</c:v>
                </c:pt>
                <c:pt idx="5">
                  <c:v>Shanghai, China</c:v>
                </c:pt>
                <c:pt idx="6">
                  <c:v>LA, USA</c:v>
                </c:pt>
                <c:pt idx="7">
                  <c:v>Khalikota, India</c:v>
                </c:pt>
                <c:pt idx="8">
                  <c:v>Buenos Aires, Argentina</c:v>
                </c:pt>
                <c:pt idx="9">
                  <c:v>Seoul, South Korea</c:v>
                </c:pt>
              </c:strCache>
            </c:strRef>
          </c:cat>
          <c:val>
            <c:numRef>
              <c:f>turnover!$E$3:$E$12</c:f>
              <c:numCache>
                <c:formatCode>0.00%</c:formatCode>
                <c:ptCount val="10"/>
                <c:pt idx="0">
                  <c:v>7.1516005786564779E-2</c:v>
                </c:pt>
                <c:pt idx="1">
                  <c:v>0.15861610916555971</c:v>
                </c:pt>
                <c:pt idx="2">
                  <c:v>0.22905703744027098</c:v>
                </c:pt>
                <c:pt idx="3">
                  <c:v>7.7761449914278719E-2</c:v>
                </c:pt>
                <c:pt idx="4">
                  <c:v>0.73193288413264634</c:v>
                </c:pt>
                <c:pt idx="5">
                  <c:v>0.32280624263839813</c:v>
                </c:pt>
                <c:pt idx="6">
                  <c:v>0.14560838033843673</c:v>
                </c:pt>
                <c:pt idx="7">
                  <c:v>0.45139646062232658</c:v>
                </c:pt>
                <c:pt idx="8">
                  <c:v>0.17403829859345873</c:v>
                </c:pt>
                <c:pt idx="9">
                  <c:v>0.11809802739254027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5-4334-913D-AAC44315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06072"/>
        <c:axId val="1"/>
      </c:lineChart>
      <c:catAx>
        <c:axId val="45930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306072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826135271245052"/>
          <c:y val="0.35772606239126487"/>
          <c:w val="0.25543495207078493"/>
          <c:h val="0.178863031195632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7780853404062"/>
          <c:y val="7.6696386132196412E-2"/>
          <c:w val="0.68989605725315195"/>
          <c:h val="0.79056274936263993"/>
        </c:manualLayout>
      </c:layout>
      <c:lineChart>
        <c:grouping val="standard"/>
        <c:varyColors val="0"/>
        <c:ser>
          <c:idx val="0"/>
          <c:order val="0"/>
          <c:tx>
            <c:strRef>
              <c:f>charts!$C$65</c:f>
              <c:strCache>
                <c:ptCount val="1"/>
                <c:pt idx="0">
                  <c:v>Ruse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strRef>
              <c:f>charts!$B$66:$B$69</c:f>
              <c:strCache>
                <c:ptCount val="4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</c:strCache>
            </c:strRef>
          </c:cat>
          <c:val>
            <c:numRef>
              <c:f>charts!$C$66:$C$69</c:f>
              <c:numCache>
                <c:formatCode>##0.00</c:formatCode>
                <c:ptCount val="4"/>
                <c:pt idx="0">
                  <c:v>456</c:v>
                </c:pt>
                <c:pt idx="1">
                  <c:v>987</c:v>
                </c:pt>
                <c:pt idx="2">
                  <c:v>654</c:v>
                </c:pt>
                <c:pt idx="3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A-4CD0-9E0E-9DCCE6434F20}"/>
            </c:ext>
          </c:extLst>
        </c:ser>
        <c:ser>
          <c:idx val="1"/>
          <c:order val="1"/>
          <c:tx>
            <c:strRef>
              <c:f>charts!$D$65</c:f>
              <c:strCache>
                <c:ptCount val="1"/>
                <c:pt idx="0">
                  <c:v>Lom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strRef>
              <c:f>charts!$B$66:$B$69</c:f>
              <c:strCache>
                <c:ptCount val="4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</c:strCache>
            </c:strRef>
          </c:cat>
          <c:val>
            <c:numRef>
              <c:f>charts!$D$66:$D$69</c:f>
              <c:numCache>
                <c:formatCode>##0.00</c:formatCode>
                <c:ptCount val="4"/>
                <c:pt idx="0">
                  <c:v>954</c:v>
                </c:pt>
                <c:pt idx="1">
                  <c:v>456</c:v>
                </c:pt>
                <c:pt idx="2">
                  <c:v>958</c:v>
                </c:pt>
                <c:pt idx="3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CD0-9E0E-9DCCE643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85816"/>
        <c:axId val="1"/>
      </c:lineChart>
      <c:catAx>
        <c:axId val="4576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#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68581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74306244076605"/>
          <c:y val="0.41685765116044982"/>
          <c:w val="0.11533254338138084"/>
          <c:h val="0.123007175752263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03018372703413"/>
          <c:y val="7.454833770778653E-2"/>
          <c:w val="0.33681605424321959"/>
          <c:h val="0.69861001749781282"/>
        </c:manualLayout>
      </c:layout>
      <c:line3DChart>
        <c:grouping val="standard"/>
        <c:varyColors val="0"/>
        <c:ser>
          <c:idx val="0"/>
          <c:order val="0"/>
          <c:tx>
            <c:strRef>
              <c:f>diameter!$C$4</c:f>
              <c:strCache>
                <c:ptCount val="1"/>
                <c:pt idx="0">
                  <c:v>diameter (km)</c:v>
                </c:pt>
              </c:strCache>
            </c:strRef>
          </c:tx>
          <c:cat>
            <c:strRef>
              <c:f>diameter!$B$5:$B$12</c:f>
              <c:strCache>
                <c:ptCount val="8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Uranium</c:v>
                </c:pt>
                <c:pt idx="7">
                  <c:v>Neptune</c:v>
                </c:pt>
              </c:strCache>
            </c:strRef>
          </c:cat>
          <c:val>
            <c:numRef>
              <c:f>diameter!$C$5:$C$12</c:f>
              <c:numCache>
                <c:formatCode>0" km"</c:formatCode>
                <c:ptCount val="8"/>
                <c:pt idx="0">
                  <c:v>4878</c:v>
                </c:pt>
                <c:pt idx="1">
                  <c:v>12100</c:v>
                </c:pt>
                <c:pt idx="2">
                  <c:v>12756</c:v>
                </c:pt>
                <c:pt idx="3">
                  <c:v>6786</c:v>
                </c:pt>
                <c:pt idx="4">
                  <c:v>142984</c:v>
                </c:pt>
                <c:pt idx="5">
                  <c:v>120536</c:v>
                </c:pt>
                <c:pt idx="6">
                  <c:v>51118</c:v>
                </c:pt>
                <c:pt idx="7">
                  <c:v>49528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5-4A29-A5FF-F3BC09F0A354}"/>
            </c:ext>
          </c:extLst>
        </c:ser>
        <c:ser>
          <c:idx val="1"/>
          <c:order val="1"/>
          <c:tx>
            <c:strRef>
              <c:f>diameter!$D$4</c:f>
              <c:strCache>
                <c:ptCount val="1"/>
                <c:pt idx="0">
                  <c:v>diameter to Earth</c:v>
                </c:pt>
              </c:strCache>
            </c:strRef>
          </c:tx>
          <c:cat>
            <c:strRef>
              <c:f>diameter!$B$5:$B$12</c:f>
              <c:strCache>
                <c:ptCount val="8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Uranium</c:v>
                </c:pt>
                <c:pt idx="7">
                  <c:v>Neptune</c:v>
                </c:pt>
              </c:strCache>
            </c:strRef>
          </c:cat>
          <c:val>
            <c:numRef>
              <c:f>diameter!$D$5:$D$12</c:f>
              <c:numCache>
                <c:formatCode>General</c:formatCode>
                <c:ptCount val="8"/>
                <c:pt idx="0">
                  <c:v>0.3824082784571966</c:v>
                </c:pt>
                <c:pt idx="1">
                  <c:v>0.9485732204452807</c:v>
                </c:pt>
                <c:pt idx="2">
                  <c:v>1</c:v>
                </c:pt>
                <c:pt idx="3">
                  <c:v>0.53198494825964249</c:v>
                </c:pt>
                <c:pt idx="4">
                  <c:v>11.209156475384132</c:v>
                </c:pt>
                <c:pt idx="5">
                  <c:v>9.4493571652555666</c:v>
                </c:pt>
                <c:pt idx="6">
                  <c:v>4.007369081216682</c:v>
                </c:pt>
                <c:pt idx="7">
                  <c:v>3.8827218563813108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5-4A29-A5FF-F3BC09F0A354}"/>
            </c:ext>
          </c:extLst>
        </c:ser>
        <c:ser>
          <c:idx val="2"/>
          <c:order val="2"/>
          <c:tx>
            <c:strRef>
              <c:f>diameter!$E$4</c:f>
              <c:strCache>
                <c:ptCount val="1"/>
                <c:pt idx="0">
                  <c:v>weight (kg)</c:v>
                </c:pt>
              </c:strCache>
            </c:strRef>
          </c:tx>
          <c:cat>
            <c:strRef>
              <c:f>diameter!$B$5:$B$12</c:f>
              <c:strCache>
                <c:ptCount val="8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Uranium</c:v>
                </c:pt>
                <c:pt idx="7">
                  <c:v>Neptune</c:v>
                </c:pt>
              </c:strCache>
            </c:strRef>
          </c:cat>
          <c:val>
            <c:numRef>
              <c:f>diameter!$E$5:$E$12</c:f>
              <c:numCache>
                <c:formatCode>0" kg"</c:formatCode>
                <c:ptCount val="8"/>
                <c:pt idx="0">
                  <c:v>33</c:v>
                </c:pt>
                <c:pt idx="1">
                  <c:v>48700</c:v>
                </c:pt>
                <c:pt idx="2">
                  <c:v>598</c:v>
                </c:pt>
                <c:pt idx="3">
                  <c:v>64.2</c:v>
                </c:pt>
                <c:pt idx="4">
                  <c:v>190000</c:v>
                </c:pt>
                <c:pt idx="5">
                  <c:v>56900</c:v>
                </c:pt>
                <c:pt idx="6">
                  <c:v>8680</c:v>
                </c:pt>
                <c:pt idx="7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5-4A29-A5FF-F3BC09F0A354}"/>
            </c:ext>
          </c:extLst>
        </c:ser>
        <c:ser>
          <c:idx val="3"/>
          <c:order val="3"/>
          <c:tx>
            <c:strRef>
              <c:f>diameter!$F$4</c:f>
              <c:strCache>
                <c:ptCount val="1"/>
                <c:pt idx="0">
                  <c:v>weight to Earch</c:v>
                </c:pt>
              </c:strCache>
            </c:strRef>
          </c:tx>
          <c:cat>
            <c:strRef>
              <c:f>diameter!$B$5:$B$12</c:f>
              <c:strCache>
                <c:ptCount val="8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Uranium</c:v>
                </c:pt>
                <c:pt idx="7">
                  <c:v>Neptune</c:v>
                </c:pt>
              </c:strCache>
            </c:strRef>
          </c:cat>
          <c:val>
            <c:numRef>
              <c:f>diameter!$F$5:$F$12</c:f>
              <c:numCache>
                <c:formatCode>General</c:formatCode>
                <c:ptCount val="8"/>
                <c:pt idx="0">
                  <c:v>0.3824082784571966</c:v>
                </c:pt>
                <c:pt idx="1">
                  <c:v>0.9485732204452807</c:v>
                </c:pt>
                <c:pt idx="2">
                  <c:v>1</c:v>
                </c:pt>
                <c:pt idx="3">
                  <c:v>0.53198494825964249</c:v>
                </c:pt>
                <c:pt idx="4">
                  <c:v>11.209156475384132</c:v>
                </c:pt>
                <c:pt idx="5">
                  <c:v>9.4493571652555666</c:v>
                </c:pt>
                <c:pt idx="6">
                  <c:v>4.007369081216682</c:v>
                </c:pt>
                <c:pt idx="7">
                  <c:v>3.8827218563813108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5-4A29-A5FF-F3BC09F0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4832"/>
        <c:axId val="1"/>
        <c:axId val="2"/>
      </c:line3DChart>
      <c:catAx>
        <c:axId val="4576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&quot; k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7684832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786524364324757"/>
          <c:y val="0.33512206919550741"/>
          <c:w val="0.23948257907719442"/>
          <c:h val="0.319036209874123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1997029478092"/>
          <c:y val="7.6023608894168301E-2"/>
          <c:w val="0.55052311639392937"/>
          <c:h val="0.792399923473831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turnover!$C$51:$C$53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Ruse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turnover!$B$54</c:f>
              <c:strCache>
                <c:ptCount val="1"/>
                <c:pt idx="0">
                  <c:v>Total for year</c:v>
                </c:pt>
              </c:strCache>
            </c:strRef>
          </c:cat>
          <c:val>
            <c:numRef>
              <c:f>turnover!$C$54</c:f>
              <c:numCache>
                <c:formatCode>General</c:formatCode>
                <c:ptCount val="1"/>
                <c:pt idx="0">
                  <c:v>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F-431A-A7C1-F0174A38C93D}"/>
            </c:ext>
          </c:extLst>
        </c:ser>
        <c:ser>
          <c:idx val="1"/>
          <c:order val="1"/>
          <c:tx>
            <c:strRef>
              <c:f>turnover!$D$51:$D$53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Lom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invertIfNegative val="0"/>
          <c:cat>
            <c:strRef>
              <c:f>turnover!$B$54</c:f>
              <c:strCache>
                <c:ptCount val="1"/>
                <c:pt idx="0">
                  <c:v>Total for year</c:v>
                </c:pt>
              </c:strCache>
            </c:strRef>
          </c:cat>
          <c:val>
            <c:numRef>
              <c:f>turnover!$D$54</c:f>
              <c:numCache>
                <c:formatCode>General</c:formatCode>
                <c:ptCount val="1"/>
                <c:pt idx="0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F-431A-A7C1-F0174A38C93D}"/>
            </c:ext>
          </c:extLst>
        </c:ser>
        <c:ser>
          <c:idx val="2"/>
          <c:order val="2"/>
          <c:tx>
            <c:strRef>
              <c:f>turnover!$E$51:$E$53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Varna</c:v>
                </c:pt>
              </c:strCache>
            </c:strRef>
          </c:tx>
          <c:spPr>
            <a:solidFill>
              <a:srgbClr val="FFD320"/>
            </a:solidFill>
            <a:ln w="25400">
              <a:noFill/>
            </a:ln>
          </c:spPr>
          <c:invertIfNegative val="0"/>
          <c:cat>
            <c:strRef>
              <c:f>turnover!$B$54</c:f>
              <c:strCache>
                <c:ptCount val="1"/>
                <c:pt idx="0">
                  <c:v>Total for year</c:v>
                </c:pt>
              </c:strCache>
            </c:strRef>
          </c:cat>
          <c:val>
            <c:numRef>
              <c:f>turnover!$E$54</c:f>
              <c:numCache>
                <c:formatCode>General</c:formatCode>
                <c:ptCount val="1"/>
                <c:pt idx="0">
                  <c:v>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F-431A-A7C1-F0174A38C93D}"/>
            </c:ext>
          </c:extLst>
        </c:ser>
        <c:ser>
          <c:idx val="3"/>
          <c:order val="3"/>
          <c:tx>
            <c:strRef>
              <c:f>turnover!$F$51:$F$53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Burgas</c:v>
                </c:pt>
              </c:strCache>
            </c:strRef>
          </c:tx>
          <c:spPr>
            <a:solidFill>
              <a:srgbClr val="579D1C"/>
            </a:solidFill>
            <a:ln w="25400">
              <a:noFill/>
            </a:ln>
          </c:spPr>
          <c:invertIfNegative val="0"/>
          <c:cat>
            <c:strRef>
              <c:f>turnover!$B$54</c:f>
              <c:strCache>
                <c:ptCount val="1"/>
                <c:pt idx="0">
                  <c:v>Total for year</c:v>
                </c:pt>
              </c:strCache>
            </c:strRef>
          </c:cat>
          <c:val>
            <c:numRef>
              <c:f>turnover!$F$54</c:f>
              <c:numCache>
                <c:formatCode>General</c:formatCode>
                <c:ptCount val="1"/>
                <c:pt idx="0">
                  <c:v>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F-431A-A7C1-F0174A38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9303776"/>
        <c:axId val="1"/>
      </c:barChart>
      <c:catAx>
        <c:axId val="4593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303776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49323444910461"/>
          <c:y val="0.26688197172119354"/>
          <c:w val="0.28222551792149664"/>
          <c:h val="0.4147924620726983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Forecast</a:t>
            </a:r>
          </a:p>
        </c:rich>
      </c:tx>
      <c:layout>
        <c:manualLayout>
          <c:xMode val="edge"/>
          <c:yMode val="edge"/>
          <c:x val="0.4094930008748906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turnover!$C$2</c:f>
              <c:strCache>
                <c:ptCount val="1"/>
                <c:pt idx="0">
                  <c:v>2017 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turnover!$B$3:$B$12</c:f>
              <c:strCache>
                <c:ptCount val="10"/>
                <c:pt idx="0">
                  <c:v>Tokyo, Japan</c:v>
                </c:pt>
                <c:pt idx="1">
                  <c:v>Mexico, Mexico</c:v>
                </c:pt>
                <c:pt idx="2">
                  <c:v>San Paulo, Brazil</c:v>
                </c:pt>
                <c:pt idx="3">
                  <c:v>New York, USA</c:v>
                </c:pt>
                <c:pt idx="4">
                  <c:v>Mumbai, India</c:v>
                </c:pt>
                <c:pt idx="5">
                  <c:v>Shanghai, China</c:v>
                </c:pt>
                <c:pt idx="6">
                  <c:v>LA, USA</c:v>
                </c:pt>
                <c:pt idx="7">
                  <c:v>Khalikota, India</c:v>
                </c:pt>
                <c:pt idx="8">
                  <c:v>Buenos Aires, Argentina</c:v>
                </c:pt>
                <c:pt idx="9">
                  <c:v>Seoul, South Korea</c:v>
                </c:pt>
              </c:strCache>
            </c:strRef>
          </c:cat>
          <c:val>
            <c:numRef>
              <c:f>turnover!$C$3:$C$12</c:f>
              <c:numCache>
                <c:formatCode>General</c:formatCode>
                <c:ptCount val="10"/>
                <c:pt idx="0">
                  <c:v>26959</c:v>
                </c:pt>
                <c:pt idx="1">
                  <c:v>16562</c:v>
                </c:pt>
                <c:pt idx="2">
                  <c:v>16533</c:v>
                </c:pt>
                <c:pt idx="3">
                  <c:v>16332</c:v>
                </c:pt>
                <c:pt idx="4">
                  <c:v>15138</c:v>
                </c:pt>
                <c:pt idx="5">
                  <c:v>13584</c:v>
                </c:pt>
                <c:pt idx="6">
                  <c:v>12410</c:v>
                </c:pt>
                <c:pt idx="7">
                  <c:v>11923</c:v>
                </c:pt>
                <c:pt idx="8">
                  <c:v>11802</c:v>
                </c:pt>
                <c:pt idx="9">
                  <c:v>11609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A-4BCF-A99E-634B322593B9}"/>
            </c:ext>
          </c:extLst>
        </c:ser>
        <c:ser>
          <c:idx val="1"/>
          <c:order val="1"/>
          <c:tx>
            <c:strRef>
              <c:f>turnover!$D$2</c:f>
              <c:strCache>
                <c:ptCount val="1"/>
                <c:pt idx="0">
                  <c:v>Forecast for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turnover!$B$3:$B$12</c:f>
              <c:strCache>
                <c:ptCount val="10"/>
                <c:pt idx="0">
                  <c:v>Tokyo, Japan</c:v>
                </c:pt>
                <c:pt idx="1">
                  <c:v>Mexico, Mexico</c:v>
                </c:pt>
                <c:pt idx="2">
                  <c:v>San Paulo, Brazil</c:v>
                </c:pt>
                <c:pt idx="3">
                  <c:v>New York, USA</c:v>
                </c:pt>
                <c:pt idx="4">
                  <c:v>Mumbai, India</c:v>
                </c:pt>
                <c:pt idx="5">
                  <c:v>Shanghai, China</c:v>
                </c:pt>
                <c:pt idx="6">
                  <c:v>LA, USA</c:v>
                </c:pt>
                <c:pt idx="7">
                  <c:v>Khalikota, India</c:v>
                </c:pt>
                <c:pt idx="8">
                  <c:v>Buenos Aires, Argentina</c:v>
                </c:pt>
                <c:pt idx="9">
                  <c:v>Seoul, South Korea</c:v>
                </c:pt>
              </c:strCache>
            </c:strRef>
          </c:cat>
          <c:val>
            <c:numRef>
              <c:f>turnover!$D$3:$D$12</c:f>
              <c:numCache>
                <c:formatCode>General</c:formatCode>
                <c:ptCount val="10"/>
                <c:pt idx="0">
                  <c:v>28887</c:v>
                </c:pt>
                <c:pt idx="1">
                  <c:v>19189</c:v>
                </c:pt>
                <c:pt idx="2">
                  <c:v>20320</c:v>
                </c:pt>
                <c:pt idx="3">
                  <c:v>17602</c:v>
                </c:pt>
                <c:pt idx="4">
                  <c:v>26218</c:v>
                </c:pt>
                <c:pt idx="5">
                  <c:v>17969</c:v>
                </c:pt>
                <c:pt idx="6">
                  <c:v>14217</c:v>
                </c:pt>
                <c:pt idx="7">
                  <c:v>17305</c:v>
                </c:pt>
                <c:pt idx="8">
                  <c:v>13856</c:v>
                </c:pt>
                <c:pt idx="9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A-4BCF-A99E-634B3225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10008"/>
        <c:axId val="1"/>
      </c:barChart>
      <c:lineChart>
        <c:grouping val="standard"/>
        <c:varyColors val="0"/>
        <c:ser>
          <c:idx val="2"/>
          <c:order val="2"/>
          <c:tx>
            <c:strRef>
              <c:f>turnover!$E$2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turnover!$B$3:$B$12</c:f>
              <c:strCache>
                <c:ptCount val="10"/>
                <c:pt idx="0">
                  <c:v>Tokyo, Japan</c:v>
                </c:pt>
                <c:pt idx="1">
                  <c:v>Mexico, Mexico</c:v>
                </c:pt>
                <c:pt idx="2">
                  <c:v>San Paulo, Brazil</c:v>
                </c:pt>
                <c:pt idx="3">
                  <c:v>New York, USA</c:v>
                </c:pt>
                <c:pt idx="4">
                  <c:v>Mumbai, India</c:v>
                </c:pt>
                <c:pt idx="5">
                  <c:v>Shanghai, China</c:v>
                </c:pt>
                <c:pt idx="6">
                  <c:v>LA, USA</c:v>
                </c:pt>
                <c:pt idx="7">
                  <c:v>Khalikota, India</c:v>
                </c:pt>
                <c:pt idx="8">
                  <c:v>Buenos Aires, Argentina</c:v>
                </c:pt>
                <c:pt idx="9">
                  <c:v>Seoul, South Korea</c:v>
                </c:pt>
              </c:strCache>
            </c:strRef>
          </c:cat>
          <c:val>
            <c:numRef>
              <c:f>turnover!$E$3:$E$12</c:f>
              <c:numCache>
                <c:formatCode>0.00%</c:formatCode>
                <c:ptCount val="10"/>
                <c:pt idx="0">
                  <c:v>7.1516005786564779E-2</c:v>
                </c:pt>
                <c:pt idx="1">
                  <c:v>0.15861610916555971</c:v>
                </c:pt>
                <c:pt idx="2">
                  <c:v>0.22905703744027098</c:v>
                </c:pt>
                <c:pt idx="3">
                  <c:v>7.7761449914278719E-2</c:v>
                </c:pt>
                <c:pt idx="4">
                  <c:v>0.73193288413264634</c:v>
                </c:pt>
                <c:pt idx="5">
                  <c:v>0.32280624263839813</c:v>
                </c:pt>
                <c:pt idx="6">
                  <c:v>0.14560838033843673</c:v>
                </c:pt>
                <c:pt idx="7">
                  <c:v>0.45139646062232658</c:v>
                </c:pt>
                <c:pt idx="8">
                  <c:v>0.17403829859345873</c:v>
                </c:pt>
                <c:pt idx="9">
                  <c:v>0.11809802739254027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A-4BCF-A99E-634B3225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931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93100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12482010929758"/>
          <c:y val="0.88736561321422258"/>
          <c:w val="0.61264254248427819"/>
          <c:h val="7.69233348916354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Affiliates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55044091935833"/>
          <c:y val="0.12721920289855074"/>
          <c:w val="0.40208043273936972"/>
          <c:h val="0.72695530925482144"/>
        </c:manualLayout>
      </c:layout>
      <c:lineChart>
        <c:grouping val="percentStacked"/>
        <c:varyColors val="0"/>
        <c:ser>
          <c:idx val="0"/>
          <c:order val="0"/>
          <c:tx>
            <c:strRef>
              <c:f>turnover!$B$15:$B$17</c:f>
              <c:strCache>
                <c:ptCount val="3"/>
                <c:pt idx="0">
                  <c:v>Annual turnover Ltd. "ABC"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turnover!$A$18:$A$31</c:f>
              <c:strCache>
                <c:ptCount val="1"/>
                <c:pt idx="0">
                  <c:v>MONTHS</c:v>
                </c:pt>
              </c:strCache>
            </c:strRef>
          </c:cat>
          <c:val>
            <c:numRef>
              <c:f>turnover!$B$18:$B$31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7FF-BE99-22796B43EAA6}"/>
            </c:ext>
          </c:extLst>
        </c:ser>
        <c:ser>
          <c:idx val="1"/>
          <c:order val="1"/>
          <c:tx>
            <c:strRef>
              <c:f>turnover!$C$15:$C$17</c:f>
              <c:strCache>
                <c:ptCount val="3"/>
                <c:pt idx="0">
                  <c:v>Annual turnover Ltd. "ABC" - 2019</c:v>
                </c:pt>
                <c:pt idx="2">
                  <c:v>Affiliates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turnover!$A$18:$A$31</c:f>
              <c:strCache>
                <c:ptCount val="1"/>
                <c:pt idx="0">
                  <c:v>MONTHS</c:v>
                </c:pt>
              </c:strCache>
            </c:strRef>
          </c:cat>
          <c:val>
            <c:numRef>
              <c:f>turnover!$C$18:$C$31</c:f>
              <c:numCache>
                <c:formatCode>#,##0.00\ [$€-1]</c:formatCode>
                <c:ptCount val="14"/>
                <c:pt idx="0" formatCode="General">
                  <c:v>0</c:v>
                </c:pt>
                <c:pt idx="1">
                  <c:v>123</c:v>
                </c:pt>
                <c:pt idx="2">
                  <c:v>333</c:v>
                </c:pt>
                <c:pt idx="3">
                  <c:v>654</c:v>
                </c:pt>
                <c:pt idx="4">
                  <c:v>456</c:v>
                </c:pt>
                <c:pt idx="5">
                  <c:v>987</c:v>
                </c:pt>
                <c:pt idx="6">
                  <c:v>654</c:v>
                </c:pt>
                <c:pt idx="7">
                  <c:v>452</c:v>
                </c:pt>
                <c:pt idx="8">
                  <c:v>998</c:v>
                </c:pt>
                <c:pt idx="9">
                  <c:v>657</c:v>
                </c:pt>
                <c:pt idx="10">
                  <c:v>159</c:v>
                </c:pt>
                <c:pt idx="11">
                  <c:v>627</c:v>
                </c:pt>
                <c:pt idx="12">
                  <c:v>753</c:v>
                </c:pt>
                <c:pt idx="13">
                  <c:v>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7FF-BE99-22796B43EAA6}"/>
            </c:ext>
          </c:extLst>
        </c:ser>
        <c:ser>
          <c:idx val="2"/>
          <c:order val="2"/>
          <c:tx>
            <c:strRef>
              <c:f>turnover!$D$15:$D$17</c:f>
              <c:strCache>
                <c:ptCount val="3"/>
                <c:pt idx="0">
                  <c:v>Annual turnover Ltd. "ABC" - 2019</c:v>
                </c:pt>
                <c:pt idx="2">
                  <c:v>Affiliates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turnover!$A$18:$A$31</c:f>
              <c:strCache>
                <c:ptCount val="1"/>
                <c:pt idx="0">
                  <c:v>MONTHS</c:v>
                </c:pt>
              </c:strCache>
            </c:strRef>
          </c:cat>
          <c:val>
            <c:numRef>
              <c:f>turnover!$D$18:$D$31</c:f>
              <c:numCache>
                <c:formatCode>#,##0.00\ [$€-1]</c:formatCode>
                <c:ptCount val="14"/>
                <c:pt idx="0" formatCode="General">
                  <c:v>0</c:v>
                </c:pt>
                <c:pt idx="1">
                  <c:v>99</c:v>
                </c:pt>
                <c:pt idx="2">
                  <c:v>566</c:v>
                </c:pt>
                <c:pt idx="3">
                  <c:v>456</c:v>
                </c:pt>
                <c:pt idx="4">
                  <c:v>954</c:v>
                </c:pt>
                <c:pt idx="5">
                  <c:v>456</c:v>
                </c:pt>
                <c:pt idx="6">
                  <c:v>958</c:v>
                </c:pt>
                <c:pt idx="7">
                  <c:v>452</c:v>
                </c:pt>
                <c:pt idx="8">
                  <c:v>457</c:v>
                </c:pt>
                <c:pt idx="9">
                  <c:v>993</c:v>
                </c:pt>
                <c:pt idx="10">
                  <c:v>553</c:v>
                </c:pt>
                <c:pt idx="11">
                  <c:v>447</c:v>
                </c:pt>
                <c:pt idx="12">
                  <c:v>885</c:v>
                </c:pt>
                <c:pt idx="13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7FF-BE99-22796B43EAA6}"/>
            </c:ext>
          </c:extLst>
        </c:ser>
        <c:ser>
          <c:idx val="3"/>
          <c:order val="3"/>
          <c:tx>
            <c:strRef>
              <c:f>turnover!$E$15:$E$17</c:f>
              <c:strCache>
                <c:ptCount val="3"/>
                <c:pt idx="0">
                  <c:v>Annual turnover Ltd. "ABC" - 2019</c:v>
                </c:pt>
                <c:pt idx="2">
                  <c:v>Affiliates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turnover!$A$18:$A$31</c:f>
              <c:strCache>
                <c:ptCount val="1"/>
                <c:pt idx="0">
                  <c:v>MONTHS</c:v>
                </c:pt>
              </c:strCache>
            </c:strRef>
          </c:cat>
          <c:val>
            <c:numRef>
              <c:f>turnover!$E$18:$E$31</c:f>
              <c:numCache>
                <c:formatCode>#,##0.00\ [$€-1]</c:formatCode>
                <c:ptCount val="14"/>
                <c:pt idx="0" formatCode="General">
                  <c:v>0</c:v>
                </c:pt>
                <c:pt idx="1">
                  <c:v>456</c:v>
                </c:pt>
                <c:pt idx="2">
                  <c:v>338</c:v>
                </c:pt>
                <c:pt idx="3">
                  <c:v>779</c:v>
                </c:pt>
                <c:pt idx="4">
                  <c:v>558</c:v>
                </c:pt>
                <c:pt idx="5">
                  <c:v>654</c:v>
                </c:pt>
                <c:pt idx="6">
                  <c:v>852</c:v>
                </c:pt>
                <c:pt idx="7">
                  <c:v>256</c:v>
                </c:pt>
                <c:pt idx="8">
                  <c:v>754</c:v>
                </c:pt>
                <c:pt idx="9">
                  <c:v>957</c:v>
                </c:pt>
                <c:pt idx="10">
                  <c:v>658</c:v>
                </c:pt>
                <c:pt idx="11">
                  <c:v>359</c:v>
                </c:pt>
                <c:pt idx="12">
                  <c:v>454</c:v>
                </c:pt>
                <c:pt idx="13">
                  <c:v>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7FF-BE99-22796B43EAA6}"/>
            </c:ext>
          </c:extLst>
        </c:ser>
        <c:ser>
          <c:idx val="4"/>
          <c:order val="4"/>
          <c:tx>
            <c:strRef>
              <c:f>turnover!$F$15:$F$17</c:f>
              <c:strCache>
                <c:ptCount val="3"/>
                <c:pt idx="0">
                  <c:v>Annual turnover Ltd. "ABC" - 2019</c:v>
                </c:pt>
                <c:pt idx="2">
                  <c:v>Affiliates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turnover!$A$18:$A$31</c:f>
              <c:strCache>
                <c:ptCount val="1"/>
                <c:pt idx="0">
                  <c:v>MONTHS</c:v>
                </c:pt>
              </c:strCache>
            </c:strRef>
          </c:cat>
          <c:val>
            <c:numRef>
              <c:f>turnover!$F$18:$F$31</c:f>
              <c:numCache>
                <c:formatCode>#,##0.00\ [$€-1]</c:formatCode>
                <c:ptCount val="14"/>
                <c:pt idx="0" formatCode="General">
                  <c:v>0</c:v>
                </c:pt>
                <c:pt idx="1">
                  <c:v>788</c:v>
                </c:pt>
                <c:pt idx="2">
                  <c:v>455</c:v>
                </c:pt>
                <c:pt idx="3">
                  <c:v>877</c:v>
                </c:pt>
                <c:pt idx="4">
                  <c:v>966</c:v>
                </c:pt>
                <c:pt idx="5">
                  <c:v>546</c:v>
                </c:pt>
                <c:pt idx="6">
                  <c:v>987</c:v>
                </c:pt>
                <c:pt idx="7">
                  <c:v>456</c:v>
                </c:pt>
                <c:pt idx="8">
                  <c:v>655</c:v>
                </c:pt>
                <c:pt idx="9">
                  <c:v>899</c:v>
                </c:pt>
                <c:pt idx="10">
                  <c:v>788</c:v>
                </c:pt>
                <c:pt idx="11">
                  <c:v>455</c:v>
                </c:pt>
                <c:pt idx="12">
                  <c:v>389</c:v>
                </c:pt>
                <c:pt idx="13">
                  <c:v>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7FF-BE99-22796B43EAA6}"/>
            </c:ext>
          </c:extLst>
        </c:ser>
        <c:ser>
          <c:idx val="5"/>
          <c:order val="5"/>
          <c:tx>
            <c:strRef>
              <c:f>turnover!$G$15:$G$17</c:f>
              <c:strCache>
                <c:ptCount val="3"/>
                <c:pt idx="0">
                  <c:v>Annual turnover Ltd. "ABC" - 2019</c:v>
                </c:pt>
                <c:pt idx="2">
                  <c:v>Total monthly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turnover!$A$18:$A$31</c:f>
              <c:strCache>
                <c:ptCount val="1"/>
                <c:pt idx="0">
                  <c:v>MONTHS</c:v>
                </c:pt>
              </c:strCache>
            </c:strRef>
          </c:cat>
          <c:val>
            <c:numRef>
              <c:f>turnover!$G$18:$G$31</c:f>
              <c:numCache>
                <c:formatCode>#,##0.00\ [$€-1]</c:formatCode>
                <c:ptCount val="14"/>
                <c:pt idx="1">
                  <c:v>1466</c:v>
                </c:pt>
                <c:pt idx="2">
                  <c:v>1692</c:v>
                </c:pt>
                <c:pt idx="3">
                  <c:v>2766</c:v>
                </c:pt>
                <c:pt idx="4">
                  <c:v>2934</c:v>
                </c:pt>
                <c:pt idx="5">
                  <c:v>2643</c:v>
                </c:pt>
                <c:pt idx="6">
                  <c:v>3451</c:v>
                </c:pt>
                <c:pt idx="7">
                  <c:v>1616</c:v>
                </c:pt>
                <c:pt idx="8">
                  <c:v>2864</c:v>
                </c:pt>
                <c:pt idx="9">
                  <c:v>3506</c:v>
                </c:pt>
                <c:pt idx="10">
                  <c:v>2158</c:v>
                </c:pt>
                <c:pt idx="11">
                  <c:v>1888</c:v>
                </c:pt>
                <c:pt idx="12">
                  <c:v>2481</c:v>
                </c:pt>
                <c:pt idx="13">
                  <c:v>29465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7FF-BE99-22796B43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14928"/>
        <c:axId val="1"/>
      </c:lineChart>
      <c:catAx>
        <c:axId val="459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9314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5579904295024"/>
          <c:y val="0.52083368994636536"/>
          <c:w val="0.44713294567748124"/>
          <c:h val="0.45108740541614573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Turnover</a:t>
            </a:r>
          </a:p>
        </c:rich>
      </c:tx>
      <c:layout>
        <c:manualLayout>
          <c:xMode val="edge"/>
          <c:yMode val="edge"/>
          <c:x val="0.4344930008748906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64680934332152"/>
          <c:y val="0.10816749585406302"/>
          <c:w val="0.37989339663174193"/>
          <c:h val="0.538605855238244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turnover!$C$35:$C$36</c:f>
              <c:strCache>
                <c:ptCount val="2"/>
                <c:pt idx="0">
                  <c:v>Monthly turnover</c:v>
                </c:pt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turnover!$B$37:$B$48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Total subsidiaries</c:v>
                </c:pt>
              </c:strCache>
            </c:strRef>
          </c:cat>
          <c:val>
            <c:numRef>
              <c:f>turnover!$C$37:$C$48</c:f>
              <c:numCache>
                <c:formatCode>#,##0.00\ [$€-1]</c:formatCode>
                <c:ptCount val="12"/>
                <c:pt idx="0">
                  <c:v>1466</c:v>
                </c:pt>
                <c:pt idx="1">
                  <c:v>1692</c:v>
                </c:pt>
                <c:pt idx="2">
                  <c:v>2766</c:v>
                </c:pt>
                <c:pt idx="3">
                  <c:v>2934</c:v>
                </c:pt>
                <c:pt idx="4">
                  <c:v>2643</c:v>
                </c:pt>
                <c:pt idx="5">
                  <c:v>3451</c:v>
                </c:pt>
                <c:pt idx="6">
                  <c:v>1616</c:v>
                </c:pt>
                <c:pt idx="7">
                  <c:v>2864</c:v>
                </c:pt>
                <c:pt idx="8">
                  <c:v>3506</c:v>
                </c:pt>
                <c:pt idx="9">
                  <c:v>2158</c:v>
                </c:pt>
                <c:pt idx="10">
                  <c:v>1888</c:v>
                </c:pt>
                <c:pt idx="11">
                  <c:v>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B-492D-939E-C8089064D7F9}"/>
            </c:ext>
          </c:extLst>
        </c:ser>
        <c:ser>
          <c:idx val="1"/>
          <c:order val="1"/>
          <c:tx>
            <c:strRef>
              <c:f>turnover!$D$35:$D$36</c:f>
              <c:strCache>
                <c:ptCount val="2"/>
                <c:pt idx="0">
                  <c:v>Monthly turnover</c:v>
                </c:pt>
                <c:pt idx="1">
                  <c:v>Apportionment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turnover!$B$37:$B$48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Total subsidiaries</c:v>
                </c:pt>
              </c:strCache>
            </c:strRef>
          </c:cat>
          <c:val>
            <c:numRef>
              <c:f>turnover!$D$37:$D$48</c:f>
              <c:numCache>
                <c:formatCode>0.00%</c:formatCode>
                <c:ptCount val="12"/>
                <c:pt idx="0">
                  <c:v>4.9753945358900389E-2</c:v>
                </c:pt>
                <c:pt idx="1">
                  <c:v>5.7424062446970986E-2</c:v>
                </c:pt>
                <c:pt idx="2">
                  <c:v>9.3874087900899378E-2</c:v>
                </c:pt>
                <c:pt idx="3">
                  <c:v>9.9575767860173081E-2</c:v>
                </c:pt>
                <c:pt idx="4">
                  <c:v>8.9699643645002547E-2</c:v>
                </c:pt>
                <c:pt idx="5">
                  <c:v>0.11712200916341423</c:v>
                </c:pt>
                <c:pt idx="6">
                  <c:v>5.4844731036823351E-2</c:v>
                </c:pt>
                <c:pt idx="7">
                  <c:v>9.7200067877142374E-2</c:v>
                </c:pt>
                <c:pt idx="8">
                  <c:v>0.11898863057865264</c:v>
                </c:pt>
                <c:pt idx="9">
                  <c:v>7.3239436619718309E-2</c:v>
                </c:pt>
                <c:pt idx="10">
                  <c:v>6.4076022399456978E-2</c:v>
                </c:pt>
                <c:pt idx="11">
                  <c:v>8.4201595112845751E-2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B-492D-939E-C8089064D7F9}"/>
            </c:ext>
          </c:extLst>
        </c:ser>
        <c:ser>
          <c:idx val="2"/>
          <c:order val="2"/>
          <c:tx>
            <c:strRef>
              <c:f>turnover!$E$35:$E$36</c:f>
              <c:strCache>
                <c:ptCount val="2"/>
                <c:pt idx="0">
                  <c:v>Monthly turnover</c:v>
                </c:pt>
                <c:pt idx="1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turnover!$B$37:$B$48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Total subsidiaries</c:v>
                </c:pt>
              </c:strCache>
            </c:strRef>
          </c:cat>
          <c:val>
            <c:numRef>
              <c:f>turnover!$E$37:$E$48</c:f>
              <c:numCache>
                <c:formatCode>#,##0.00\ [$€-1]</c:formatCode>
                <c:ptCount val="12"/>
                <c:pt idx="0">
                  <c:v>366.5</c:v>
                </c:pt>
                <c:pt idx="1">
                  <c:v>423</c:v>
                </c:pt>
                <c:pt idx="2">
                  <c:v>691.5</c:v>
                </c:pt>
                <c:pt idx="3">
                  <c:v>733.5</c:v>
                </c:pt>
                <c:pt idx="4">
                  <c:v>660.75</c:v>
                </c:pt>
                <c:pt idx="5">
                  <c:v>862.75</c:v>
                </c:pt>
                <c:pt idx="6">
                  <c:v>404</c:v>
                </c:pt>
                <c:pt idx="7">
                  <c:v>716</c:v>
                </c:pt>
                <c:pt idx="8">
                  <c:v>876.5</c:v>
                </c:pt>
                <c:pt idx="9">
                  <c:v>539.5</c:v>
                </c:pt>
                <c:pt idx="10">
                  <c:v>472</c:v>
                </c:pt>
                <c:pt idx="11">
                  <c:v>620.25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B-492D-939E-C8089064D7F9}"/>
            </c:ext>
          </c:extLst>
        </c:ser>
        <c:ser>
          <c:idx val="3"/>
          <c:order val="3"/>
          <c:tx>
            <c:strRef>
              <c:f>turnover!$F$35:$F$36</c:f>
              <c:strCache>
                <c:ptCount val="2"/>
                <c:pt idx="0">
                  <c:v>Monthly turnover</c:v>
                </c:pt>
                <c:pt idx="1">
                  <c:v>The biggest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turnover!$B$37:$B$48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Total subsidiaries</c:v>
                </c:pt>
              </c:strCache>
            </c:strRef>
          </c:cat>
          <c:val>
            <c:numRef>
              <c:f>turnover!$F$37:$F$48</c:f>
              <c:numCache>
                <c:formatCode>#,##0.00\ [$€-1]</c:formatCode>
                <c:ptCount val="12"/>
                <c:pt idx="0">
                  <c:v>788</c:v>
                </c:pt>
                <c:pt idx="1">
                  <c:v>566</c:v>
                </c:pt>
                <c:pt idx="2">
                  <c:v>877</c:v>
                </c:pt>
                <c:pt idx="3">
                  <c:v>966</c:v>
                </c:pt>
                <c:pt idx="4">
                  <c:v>987</c:v>
                </c:pt>
                <c:pt idx="5">
                  <c:v>987</c:v>
                </c:pt>
                <c:pt idx="6">
                  <c:v>456</c:v>
                </c:pt>
                <c:pt idx="7">
                  <c:v>998</c:v>
                </c:pt>
                <c:pt idx="8">
                  <c:v>993</c:v>
                </c:pt>
                <c:pt idx="9">
                  <c:v>788</c:v>
                </c:pt>
                <c:pt idx="10">
                  <c:v>627</c:v>
                </c:pt>
                <c:pt idx="11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B-492D-939E-C8089064D7F9}"/>
            </c:ext>
          </c:extLst>
        </c:ser>
        <c:ser>
          <c:idx val="4"/>
          <c:order val="4"/>
          <c:tx>
            <c:strRef>
              <c:f>turnover!$G$35:$G$36</c:f>
              <c:strCache>
                <c:ptCount val="2"/>
                <c:pt idx="0">
                  <c:v>Monthly turnover</c:v>
                </c:pt>
                <c:pt idx="1">
                  <c:v>The least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turnover!$B$37:$B$48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Total subsidiaries</c:v>
                </c:pt>
              </c:strCache>
            </c:strRef>
          </c:cat>
          <c:val>
            <c:numRef>
              <c:f>turnover!$G$37:$G$48</c:f>
              <c:numCache>
                <c:formatCode>#,##0.00\ [$€-1]</c:formatCode>
                <c:ptCount val="12"/>
                <c:pt idx="0">
                  <c:v>99</c:v>
                </c:pt>
                <c:pt idx="1">
                  <c:v>333</c:v>
                </c:pt>
                <c:pt idx="2">
                  <c:v>456</c:v>
                </c:pt>
                <c:pt idx="3">
                  <c:v>456</c:v>
                </c:pt>
                <c:pt idx="4">
                  <c:v>456</c:v>
                </c:pt>
                <c:pt idx="5">
                  <c:v>654</c:v>
                </c:pt>
                <c:pt idx="6">
                  <c:v>256</c:v>
                </c:pt>
                <c:pt idx="7">
                  <c:v>457</c:v>
                </c:pt>
                <c:pt idx="8">
                  <c:v>657</c:v>
                </c:pt>
                <c:pt idx="9">
                  <c:v>159</c:v>
                </c:pt>
                <c:pt idx="10">
                  <c:v>359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B-492D-939E-C8089064D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315584"/>
        <c:axId val="1"/>
      </c:barChart>
      <c:catAx>
        <c:axId val="45931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931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290129228494926"/>
          <c:y val="0.74594766866609497"/>
          <c:w val="0.72123262276588318"/>
          <c:h val="0.21891942449983223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Affiliates</a:t>
            </a:r>
          </a:p>
        </c:rich>
      </c:tx>
      <c:layout>
        <c:manualLayout>
          <c:xMode val="edge"/>
          <c:yMode val="edge"/>
          <c:x val="0.403937445319335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turnover!$C$51:$C$53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Ruse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turnover!$B$54:$B$58</c:f>
              <c:strCache>
                <c:ptCount val="5"/>
                <c:pt idx="0">
                  <c:v>Total for year</c:v>
                </c:pt>
                <c:pt idx="1">
                  <c:v>Distribution subsidiaries</c:v>
                </c:pt>
                <c:pt idx="2">
                  <c:v>Average monthly</c:v>
                </c:pt>
                <c:pt idx="3">
                  <c:v>Most - large monthly</c:v>
                </c:pt>
                <c:pt idx="4">
                  <c:v>The lowest monthly</c:v>
                </c:pt>
              </c:strCache>
            </c:strRef>
          </c:cat>
          <c:val>
            <c:numRef>
              <c:f>turnover!$C$54:$C$58</c:f>
              <c:numCache>
                <c:formatCode>0.00%</c:formatCode>
                <c:ptCount val="5"/>
                <c:pt idx="0" formatCode="General">
                  <c:v>6853</c:v>
                </c:pt>
                <c:pt idx="1">
                  <c:v>0.23258102833870695</c:v>
                </c:pt>
                <c:pt idx="2" formatCode="General">
                  <c:v>571.08333333333337</c:v>
                </c:pt>
                <c:pt idx="3" formatCode="General">
                  <c:v>998</c:v>
                </c:pt>
                <c:pt idx="4" formatCode="General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0-4A81-B22E-9CDBEAD9F967}"/>
            </c:ext>
          </c:extLst>
        </c:ser>
        <c:ser>
          <c:idx val="1"/>
          <c:order val="1"/>
          <c:tx>
            <c:strRef>
              <c:f>turnover!$D$51:$D$53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Lom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turnover!$B$54:$B$58</c:f>
              <c:strCache>
                <c:ptCount val="5"/>
                <c:pt idx="0">
                  <c:v>Total for year</c:v>
                </c:pt>
                <c:pt idx="1">
                  <c:v>Distribution subsidiaries</c:v>
                </c:pt>
                <c:pt idx="2">
                  <c:v>Average monthly</c:v>
                </c:pt>
                <c:pt idx="3">
                  <c:v>Most - large monthly</c:v>
                </c:pt>
                <c:pt idx="4">
                  <c:v>The lowest monthly</c:v>
                </c:pt>
              </c:strCache>
            </c:strRef>
          </c:cat>
          <c:val>
            <c:numRef>
              <c:f>turnover!$D$54:$D$58</c:f>
              <c:numCache>
                <c:formatCode>0.00%</c:formatCode>
                <c:ptCount val="5"/>
                <c:pt idx="0" formatCode="General">
                  <c:v>7276</c:v>
                </c:pt>
                <c:pt idx="1">
                  <c:v>0.24693704395044969</c:v>
                </c:pt>
                <c:pt idx="2" formatCode="General">
                  <c:v>606.33333333333337</c:v>
                </c:pt>
                <c:pt idx="3" formatCode="General">
                  <c:v>993</c:v>
                </c:pt>
                <c:pt idx="4" formatCode="General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A81-B22E-9CDBEAD9F967}"/>
            </c:ext>
          </c:extLst>
        </c:ser>
        <c:ser>
          <c:idx val="2"/>
          <c:order val="2"/>
          <c:tx>
            <c:strRef>
              <c:f>turnover!$E$51:$E$53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Varna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turnover!$B$54:$B$58</c:f>
              <c:strCache>
                <c:ptCount val="5"/>
                <c:pt idx="0">
                  <c:v>Total for year</c:v>
                </c:pt>
                <c:pt idx="1">
                  <c:v>Distribution subsidiaries</c:v>
                </c:pt>
                <c:pt idx="2">
                  <c:v>Average monthly</c:v>
                </c:pt>
                <c:pt idx="3">
                  <c:v>Most - large monthly</c:v>
                </c:pt>
                <c:pt idx="4">
                  <c:v>The lowest monthly</c:v>
                </c:pt>
              </c:strCache>
            </c:strRef>
          </c:cat>
          <c:val>
            <c:numRef>
              <c:f>turnover!$E$54:$E$58</c:f>
              <c:numCache>
                <c:formatCode>0.00%</c:formatCode>
                <c:ptCount val="5"/>
                <c:pt idx="0" formatCode="General">
                  <c:v>7075</c:v>
                </c:pt>
                <c:pt idx="1">
                  <c:v>0.24011539114203292</c:v>
                </c:pt>
                <c:pt idx="2" formatCode="General">
                  <c:v>589.58333333333337</c:v>
                </c:pt>
                <c:pt idx="3" formatCode="General">
                  <c:v>957</c:v>
                </c:pt>
                <c:pt idx="4" formatCode="General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0-4A81-B22E-9CDBEAD9F967}"/>
            </c:ext>
          </c:extLst>
        </c:ser>
        <c:ser>
          <c:idx val="3"/>
          <c:order val="3"/>
          <c:tx>
            <c:strRef>
              <c:f>turnover!$F$51:$F$53</c:f>
              <c:strCache>
                <c:ptCount val="3"/>
                <c:pt idx="0">
                  <c:v> Affiliates reference for the turnover</c:v>
                </c:pt>
                <c:pt idx="1">
                  <c:v>Affiliates</c:v>
                </c:pt>
                <c:pt idx="2">
                  <c:v>Burgas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turnover!$B$54:$B$58</c:f>
              <c:strCache>
                <c:ptCount val="5"/>
                <c:pt idx="0">
                  <c:v>Total for year</c:v>
                </c:pt>
                <c:pt idx="1">
                  <c:v>Distribution subsidiaries</c:v>
                </c:pt>
                <c:pt idx="2">
                  <c:v>Average monthly</c:v>
                </c:pt>
                <c:pt idx="3">
                  <c:v>Most - large monthly</c:v>
                </c:pt>
                <c:pt idx="4">
                  <c:v>The lowest monthly</c:v>
                </c:pt>
              </c:strCache>
            </c:strRef>
          </c:cat>
          <c:val>
            <c:numRef>
              <c:f>turnover!$F$54:$F$58</c:f>
              <c:numCache>
                <c:formatCode>0.00%</c:formatCode>
                <c:ptCount val="5"/>
                <c:pt idx="0" formatCode="General">
                  <c:v>8261</c:v>
                </c:pt>
                <c:pt idx="1">
                  <c:v>0.28036653656881044</c:v>
                </c:pt>
                <c:pt idx="2" formatCode="General">
                  <c:v>688.41666666666663</c:v>
                </c:pt>
                <c:pt idx="3" formatCode="General">
                  <c:v>987</c:v>
                </c:pt>
                <c:pt idx="4" formatCode="General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0-4A81-B22E-9CDBEAD9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313616"/>
        <c:axId val="1"/>
      </c:barChart>
      <c:catAx>
        <c:axId val="4593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34231215626389"/>
          <c:y val="0.1270718232044199"/>
          <c:w val="0.57417200822836267"/>
          <c:h val="0.70441988950276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charts!$C$2:$C$3</c:f>
              <c:strCache>
                <c:ptCount val="2"/>
                <c:pt idx="0">
                  <c:v>Affiliates</c:v>
                </c:pt>
                <c:pt idx="1">
                  <c:v>Ruse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charts!$B$4:$B$6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charts!$C$4:$C$6</c:f>
              <c:numCache>
                <c:formatCode>0.00</c:formatCode>
                <c:ptCount val="3"/>
                <c:pt idx="0">
                  <c:v>123</c:v>
                </c:pt>
                <c:pt idx="1">
                  <c:v>333</c:v>
                </c:pt>
                <c:pt idx="2" formatCode="##0.0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5-4D28-8A64-A36D11F9B129}"/>
            </c:ext>
          </c:extLst>
        </c:ser>
        <c:ser>
          <c:idx val="1"/>
          <c:order val="1"/>
          <c:tx>
            <c:strRef>
              <c:f>charts!$D$2:$D$3</c:f>
              <c:strCache>
                <c:ptCount val="2"/>
                <c:pt idx="0">
                  <c:v>Affiliates</c:v>
                </c:pt>
                <c:pt idx="1">
                  <c:v>Lom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invertIfNegative val="0"/>
          <c:cat>
            <c:strRef>
              <c:f>charts!$B$4:$B$6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charts!$D$4:$D$6</c:f>
              <c:numCache>
                <c:formatCode>##0.00</c:formatCode>
                <c:ptCount val="3"/>
                <c:pt idx="0">
                  <c:v>99</c:v>
                </c:pt>
                <c:pt idx="1">
                  <c:v>566</c:v>
                </c:pt>
                <c:pt idx="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5-4D28-8A64-A36D11F9B129}"/>
            </c:ext>
          </c:extLst>
        </c:ser>
        <c:ser>
          <c:idx val="2"/>
          <c:order val="2"/>
          <c:tx>
            <c:strRef>
              <c:f>charts!$E$2:$E$3</c:f>
              <c:strCache>
                <c:ptCount val="2"/>
                <c:pt idx="0">
                  <c:v>Affiliates</c:v>
                </c:pt>
                <c:pt idx="1">
                  <c:v>Varna</c:v>
                </c:pt>
              </c:strCache>
            </c:strRef>
          </c:tx>
          <c:spPr>
            <a:solidFill>
              <a:srgbClr val="FFD320"/>
            </a:solidFill>
            <a:ln w="25400">
              <a:noFill/>
            </a:ln>
          </c:spPr>
          <c:invertIfNegative val="0"/>
          <c:cat>
            <c:strRef>
              <c:f>charts!$B$4:$B$6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charts!$E$4:$E$6</c:f>
              <c:numCache>
                <c:formatCode>##0.00</c:formatCode>
                <c:ptCount val="3"/>
                <c:pt idx="0">
                  <c:v>456</c:v>
                </c:pt>
                <c:pt idx="1">
                  <c:v>338</c:v>
                </c:pt>
                <c:pt idx="2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5-4D28-8A64-A36D11F9B129}"/>
            </c:ext>
          </c:extLst>
        </c:ser>
        <c:ser>
          <c:idx val="3"/>
          <c:order val="3"/>
          <c:tx>
            <c:strRef>
              <c:f>charts!$F$2:$F$3</c:f>
              <c:strCache>
                <c:ptCount val="2"/>
                <c:pt idx="0">
                  <c:v>Affiliates</c:v>
                </c:pt>
                <c:pt idx="1">
                  <c:v>Burgas</c:v>
                </c:pt>
              </c:strCache>
            </c:strRef>
          </c:tx>
          <c:spPr>
            <a:solidFill>
              <a:srgbClr val="579D1C"/>
            </a:solidFill>
            <a:ln w="25400">
              <a:noFill/>
            </a:ln>
          </c:spPr>
          <c:invertIfNegative val="0"/>
          <c:cat>
            <c:strRef>
              <c:f>charts!$B$4:$B$6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charts!$F$4:$F$6</c:f>
              <c:numCache>
                <c:formatCode>##0.00</c:formatCode>
                <c:ptCount val="3"/>
                <c:pt idx="0">
                  <c:v>788</c:v>
                </c:pt>
                <c:pt idx="1">
                  <c:v>455</c:v>
                </c:pt>
                <c:pt idx="2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5-4D28-8A64-A36D11F9B129}"/>
            </c:ext>
          </c:extLst>
        </c:ser>
        <c:ser>
          <c:idx val="4"/>
          <c:order val="4"/>
          <c:tx>
            <c:strRef>
              <c:f>charts!$G$2:$G$3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rgbClr val="7E0021"/>
            </a:solidFill>
            <a:ln w="25400">
              <a:noFill/>
            </a:ln>
          </c:spPr>
          <c:invertIfNegative val="0"/>
          <c:cat>
            <c:strRef>
              <c:f>charts!$B$4:$B$6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charts!$G$4:$G$6</c:f>
              <c:numCache>
                <c:formatCode>##0.00</c:formatCode>
                <c:ptCount val="3"/>
                <c:pt idx="0">
                  <c:v>1466</c:v>
                </c:pt>
                <c:pt idx="1">
                  <c:v>1692</c:v>
                </c:pt>
                <c:pt idx="2">
                  <c:v>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5-4D28-8A64-A36D11F9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7671384"/>
        <c:axId val="1"/>
      </c:barChart>
      <c:catAx>
        <c:axId val="4576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671384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60921485517077"/>
          <c:y val="0.33920796051149216"/>
          <c:w val="0.20108708992806476"/>
          <c:h val="0.281939084061499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9986808714429"/>
          <c:y val="7.9754601226993863E-2"/>
          <c:w val="0.58638843393534912"/>
          <c:h val="0.78220858895705525"/>
        </c:manualLayout>
      </c:layout>
      <c:areaChart>
        <c:grouping val="standard"/>
        <c:varyColors val="0"/>
        <c:ser>
          <c:idx val="0"/>
          <c:order val="0"/>
          <c:tx>
            <c:strRef>
              <c:f>charts!$E$29:$E$30</c:f>
              <c:strCache>
                <c:ptCount val="2"/>
                <c:pt idx="0">
                  <c:v>Affiliates</c:v>
                </c:pt>
                <c:pt idx="1">
                  <c:v>Burgas</c:v>
                </c:pt>
              </c:strCache>
            </c:strRef>
          </c:tx>
          <c:spPr>
            <a:solidFill>
              <a:srgbClr val="579D1C"/>
            </a:solidFill>
            <a:ln w="25400">
              <a:noFill/>
            </a:ln>
          </c:spPr>
          <c:cat>
            <c:strRef>
              <c:f>charts!$A$31:$A$33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charts!$E$31:$E$33</c:f>
              <c:numCache>
                <c:formatCode>##0.00</c:formatCode>
                <c:ptCount val="3"/>
                <c:pt idx="0">
                  <c:v>788</c:v>
                </c:pt>
                <c:pt idx="1">
                  <c:v>455</c:v>
                </c:pt>
                <c:pt idx="2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9-4A86-8E10-6B33ABECD851}"/>
            </c:ext>
          </c:extLst>
        </c:ser>
        <c:ser>
          <c:idx val="2"/>
          <c:order val="1"/>
          <c:tx>
            <c:strRef>
              <c:f>charts!$C$29:$C$30</c:f>
              <c:strCache>
                <c:ptCount val="2"/>
                <c:pt idx="0">
                  <c:v>Affiliates</c:v>
                </c:pt>
                <c:pt idx="1">
                  <c:v>Lom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cat>
            <c:strRef>
              <c:f>charts!$A$31:$A$33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charts!$C$31:$C$33</c:f>
              <c:numCache>
                <c:formatCode>##0.00</c:formatCode>
                <c:ptCount val="3"/>
                <c:pt idx="0">
                  <c:v>99</c:v>
                </c:pt>
                <c:pt idx="1">
                  <c:v>566</c:v>
                </c:pt>
                <c:pt idx="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9-4A86-8E10-6B33ABECD851}"/>
            </c:ext>
          </c:extLst>
        </c:ser>
        <c:ser>
          <c:idx val="3"/>
          <c:order val="2"/>
          <c:tx>
            <c:strRef>
              <c:f>charts!$B$29:$B$30</c:f>
              <c:strCache>
                <c:ptCount val="2"/>
                <c:pt idx="0">
                  <c:v>Affiliates</c:v>
                </c:pt>
                <c:pt idx="1">
                  <c:v>Ruse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cat>
            <c:strRef>
              <c:f>charts!$A$31:$A$33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charts!$B$31:$B$33</c:f>
              <c:numCache>
                <c:formatCode>0.00</c:formatCode>
                <c:ptCount val="3"/>
                <c:pt idx="0">
                  <c:v>123</c:v>
                </c:pt>
                <c:pt idx="1">
                  <c:v>333</c:v>
                </c:pt>
                <c:pt idx="2" formatCode="##0.0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9-4A86-8E10-6B33ABEC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4664"/>
        <c:axId val="1"/>
      </c:areaChart>
      <c:catAx>
        <c:axId val="45767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#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67466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775536370488008"/>
          <c:y val="0.34606205250596656"/>
          <c:w val="0.19455788775440044"/>
          <c:h val="0.25298329355608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3486024851325"/>
          <c:y val="8.5545969147449843E-2"/>
          <c:w val="0.48606313124653888"/>
          <c:h val="0.82301122041856911"/>
        </c:manualLayout>
      </c:layout>
      <c:radarChart>
        <c:radarStyle val="marker"/>
        <c:varyColors val="0"/>
        <c:ser>
          <c:idx val="0"/>
          <c:order val="0"/>
          <c:tx>
            <c:strRef>
              <c:f>charts!$C$46:$C$47</c:f>
              <c:strCache>
                <c:ptCount val="2"/>
                <c:pt idx="0">
                  <c:v>Affiliates</c:v>
                </c:pt>
                <c:pt idx="1">
                  <c:v>Varna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charts!$A$48:$B$53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charts!$C$48:$C$53</c:f>
              <c:numCache>
                <c:formatCode>##0.00</c:formatCode>
                <c:ptCount val="6"/>
                <c:pt idx="0">
                  <c:v>256</c:v>
                </c:pt>
                <c:pt idx="1">
                  <c:v>754</c:v>
                </c:pt>
                <c:pt idx="2">
                  <c:v>957</c:v>
                </c:pt>
                <c:pt idx="3">
                  <c:v>658</c:v>
                </c:pt>
                <c:pt idx="4">
                  <c:v>359</c:v>
                </c:pt>
                <c:pt idx="5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9-46D2-9D7A-DE9C8BE85378}"/>
            </c:ext>
          </c:extLst>
        </c:ser>
        <c:ser>
          <c:idx val="1"/>
          <c:order val="1"/>
          <c:tx>
            <c:strRef>
              <c:f>charts!$D$46:$D$47</c:f>
              <c:strCache>
                <c:ptCount val="2"/>
                <c:pt idx="0">
                  <c:v>Affiliates</c:v>
                </c:pt>
                <c:pt idx="1">
                  <c:v>Burgas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charts!$A$48:$B$53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charts!$D$48:$D$53</c:f>
              <c:numCache>
                <c:formatCode>##0.00</c:formatCode>
                <c:ptCount val="6"/>
                <c:pt idx="0">
                  <c:v>456</c:v>
                </c:pt>
                <c:pt idx="1">
                  <c:v>655</c:v>
                </c:pt>
                <c:pt idx="2">
                  <c:v>899</c:v>
                </c:pt>
                <c:pt idx="3">
                  <c:v>788</c:v>
                </c:pt>
                <c:pt idx="4">
                  <c:v>455</c:v>
                </c:pt>
                <c:pt idx="5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9-46D2-9D7A-DE9C8BE8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5160"/>
        <c:axId val="1"/>
      </c:radarChart>
      <c:catAx>
        <c:axId val="457685160"/>
        <c:scaling>
          <c:orientation val="maxMin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##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68516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68870879957231"/>
          <c:y val="0.43707167075709985"/>
          <c:w val="0.19403004357102893"/>
          <c:h val="0.123570001156457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362</xdr:row>
      <xdr:rowOff>312420</xdr:rowOff>
    </xdr:from>
    <xdr:to>
      <xdr:col>12</xdr:col>
      <xdr:colOff>99060</xdr:colOff>
      <xdr:row>374</xdr:row>
      <xdr:rowOff>30480</xdr:rowOff>
    </xdr:to>
    <xdr:graphicFrame macro="">
      <xdr:nvGraphicFramePr>
        <xdr:cNvPr id="10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416</xdr:row>
      <xdr:rowOff>45720</xdr:rowOff>
    </xdr:from>
    <xdr:to>
      <xdr:col>13</xdr:col>
      <xdr:colOff>342900</xdr:colOff>
      <xdr:row>430</xdr:row>
      <xdr:rowOff>68580</xdr:rowOff>
    </xdr:to>
    <xdr:graphicFrame macro="">
      <xdr:nvGraphicFramePr>
        <xdr:cNvPr id="10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274320</xdr:colOff>
      <xdr:row>1</xdr:row>
      <xdr:rowOff>144780</xdr:rowOff>
    </xdr:from>
    <xdr:to>
      <xdr:col>10</xdr:col>
      <xdr:colOff>678180</xdr:colOff>
      <xdr:row>11</xdr:row>
      <xdr:rowOff>266700</xdr:rowOff>
    </xdr:to>
    <xdr:graphicFrame macro="">
      <xdr:nvGraphicFramePr>
        <xdr:cNvPr id="10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15</xdr:row>
      <xdr:rowOff>76200</xdr:rowOff>
    </xdr:from>
    <xdr:to>
      <xdr:col>13</xdr:col>
      <xdr:colOff>601980</xdr:colOff>
      <xdr:row>30</xdr:row>
      <xdr:rowOff>68580</xdr:rowOff>
    </xdr:to>
    <xdr:graphicFrame macro="">
      <xdr:nvGraphicFramePr>
        <xdr:cNvPr id="10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34</xdr:row>
      <xdr:rowOff>0</xdr:rowOff>
    </xdr:from>
    <xdr:to>
      <xdr:col>13</xdr:col>
      <xdr:colOff>228600</xdr:colOff>
      <xdr:row>50</xdr:row>
      <xdr:rowOff>160020</xdr:rowOff>
    </xdr:to>
    <xdr:graphicFrame macro="">
      <xdr:nvGraphicFramePr>
        <xdr:cNvPr id="107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213360</xdr:colOff>
      <xdr:row>50</xdr:row>
      <xdr:rowOff>76200</xdr:rowOff>
    </xdr:from>
    <xdr:to>
      <xdr:col>12</xdr:col>
      <xdr:colOff>99060</xdr:colOff>
      <xdr:row>60</xdr:row>
      <xdr:rowOff>121920</xdr:rowOff>
    </xdr:to>
    <xdr:graphicFrame macro="">
      <xdr:nvGraphicFramePr>
        <xdr:cNvPr id="107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91440</xdr:rowOff>
    </xdr:from>
    <xdr:to>
      <xdr:col>6</xdr:col>
      <xdr:colOff>134112</xdr:colOff>
      <xdr:row>25</xdr:row>
      <xdr:rowOff>0</xdr:rowOff>
    </xdr:to>
    <xdr:graphicFrame macro="">
      <xdr:nvGraphicFramePr>
        <xdr:cNvPr id="2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26</xdr:row>
      <xdr:rowOff>30480</xdr:rowOff>
    </xdr:from>
    <xdr:to>
      <xdr:col>11</xdr:col>
      <xdr:colOff>297180</xdr:colOff>
      <xdr:row>42</xdr:row>
      <xdr:rowOff>53340</xdr:rowOff>
    </xdr:to>
    <xdr:graphicFrame macro="">
      <xdr:nvGraphicFramePr>
        <xdr:cNvPr id="21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43</xdr:row>
      <xdr:rowOff>129540</xdr:rowOff>
    </xdr:from>
    <xdr:to>
      <xdr:col>11</xdr:col>
      <xdr:colOff>182880</xdr:colOff>
      <xdr:row>60</xdr:row>
      <xdr:rowOff>83820</xdr:rowOff>
    </xdr:to>
    <xdr:graphicFrame macro="">
      <xdr:nvGraphicFramePr>
        <xdr:cNvPr id="21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</xdr:colOff>
      <xdr:row>63</xdr:row>
      <xdr:rowOff>0</xdr:rowOff>
    </xdr:from>
    <xdr:to>
      <xdr:col>10</xdr:col>
      <xdr:colOff>7620</xdr:colOff>
      <xdr:row>75</xdr:row>
      <xdr:rowOff>129540</xdr:rowOff>
    </xdr:to>
    <xdr:graphicFrame macro="">
      <xdr:nvGraphicFramePr>
        <xdr:cNvPr id="21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13</xdr:row>
      <xdr:rowOff>99060</xdr:rowOff>
    </xdr:from>
    <xdr:to>
      <xdr:col>5</xdr:col>
      <xdr:colOff>167640</xdr:colOff>
      <xdr:row>30</xdr:row>
      <xdr:rowOff>91440</xdr:rowOff>
    </xdr:to>
    <xdr:graphicFrame macro="">
      <xdr:nvGraphicFramePr>
        <xdr:cNvPr id="870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topLeftCell="C1" workbookViewId="0">
      <selection activeCell="D2" sqref="D2"/>
    </sheetView>
  </sheetViews>
  <sheetFormatPr defaultColWidth="11.5546875" defaultRowHeight="13.2" x14ac:dyDescent="0.25"/>
  <cols>
    <col min="1" max="1" width="4.88671875" customWidth="1"/>
    <col min="2" max="2" width="15.88671875" customWidth="1"/>
    <col min="3" max="3" width="22.5546875" customWidth="1"/>
    <col min="4" max="4" width="23.33203125" customWidth="1"/>
    <col min="5" max="6" width="15.5546875" customWidth="1"/>
    <col min="9" max="9" width="12.44140625" customWidth="1"/>
    <col min="14" max="14" width="13.5546875" customWidth="1"/>
  </cols>
  <sheetData>
    <row r="2" spans="2:7" ht="20.100000000000001" customHeight="1" x14ac:dyDescent="0.25">
      <c r="B2" s="8" t="s">
        <v>14</v>
      </c>
      <c r="C2" s="9" t="s">
        <v>65</v>
      </c>
      <c r="D2" s="9" t="s">
        <v>64</v>
      </c>
      <c r="E2" s="9" t="s">
        <v>25</v>
      </c>
    </row>
    <row r="3" spans="2:7" ht="20.100000000000001" customHeight="1" x14ac:dyDescent="0.25">
      <c r="B3" s="3" t="s">
        <v>15</v>
      </c>
      <c r="C3" s="1">
        <v>26959</v>
      </c>
      <c r="D3" s="1">
        <v>28887</v>
      </c>
      <c r="E3" s="10">
        <f t="shared" ref="E3:E12" si="0">(D3-C3)/C3</f>
        <v>7.1516005786564779E-2</v>
      </c>
    </row>
    <row r="4" spans="2:7" ht="20.100000000000001" customHeight="1" x14ac:dyDescent="0.25">
      <c r="B4" s="11" t="s">
        <v>16</v>
      </c>
      <c r="C4" s="12">
        <v>16562</v>
      </c>
      <c r="D4" s="12">
        <v>19189</v>
      </c>
      <c r="E4" s="13">
        <f t="shared" si="0"/>
        <v>0.15861610916555971</v>
      </c>
    </row>
    <row r="5" spans="2:7" ht="20.100000000000001" customHeight="1" x14ac:dyDescent="0.25">
      <c r="B5" s="3" t="s">
        <v>17</v>
      </c>
      <c r="C5" s="1">
        <v>16533</v>
      </c>
      <c r="D5" s="1">
        <v>20320</v>
      </c>
      <c r="E5" s="10">
        <f t="shared" si="0"/>
        <v>0.22905703744027098</v>
      </c>
    </row>
    <row r="6" spans="2:7" ht="20.100000000000001" customHeight="1" x14ac:dyDescent="0.25">
      <c r="B6" s="11" t="s">
        <v>18</v>
      </c>
      <c r="C6" s="12">
        <v>16332</v>
      </c>
      <c r="D6" s="12">
        <v>17602</v>
      </c>
      <c r="E6" s="13">
        <f t="shared" si="0"/>
        <v>7.7761449914278719E-2</v>
      </c>
    </row>
    <row r="7" spans="2:7" ht="20.100000000000001" customHeight="1" x14ac:dyDescent="0.25">
      <c r="B7" s="3" t="s">
        <v>19</v>
      </c>
      <c r="C7" s="1">
        <v>15138</v>
      </c>
      <c r="D7" s="1">
        <v>26218</v>
      </c>
      <c r="E7" s="10">
        <f t="shared" si="0"/>
        <v>0.73193288413264634</v>
      </c>
    </row>
    <row r="8" spans="2:7" ht="20.100000000000001" customHeight="1" x14ac:dyDescent="0.25">
      <c r="B8" s="11" t="s">
        <v>20</v>
      </c>
      <c r="C8" s="12">
        <v>13584</v>
      </c>
      <c r="D8" s="12">
        <v>17969</v>
      </c>
      <c r="E8" s="13">
        <f t="shared" si="0"/>
        <v>0.32280624263839813</v>
      </c>
    </row>
    <row r="9" spans="2:7" ht="20.100000000000001" customHeight="1" x14ac:dyDescent="0.25">
      <c r="B9" s="1" t="s">
        <v>21</v>
      </c>
      <c r="C9" s="1">
        <v>12410</v>
      </c>
      <c r="D9" s="1">
        <v>14217</v>
      </c>
      <c r="E9" s="10">
        <f t="shared" si="0"/>
        <v>0.14560838033843673</v>
      </c>
    </row>
    <row r="10" spans="2:7" ht="20.100000000000001" customHeight="1" x14ac:dyDescent="0.25">
      <c r="B10" s="11" t="s">
        <v>22</v>
      </c>
      <c r="C10" s="12">
        <v>11923</v>
      </c>
      <c r="D10" s="12">
        <v>17305</v>
      </c>
      <c r="E10" s="13">
        <f t="shared" si="0"/>
        <v>0.45139646062232658</v>
      </c>
    </row>
    <row r="11" spans="2:7" ht="30.75" customHeight="1" x14ac:dyDescent="0.25">
      <c r="B11" s="3" t="s">
        <v>23</v>
      </c>
      <c r="C11" s="3">
        <v>11802</v>
      </c>
      <c r="D11" s="1">
        <v>13856</v>
      </c>
      <c r="E11" s="10">
        <f t="shared" si="0"/>
        <v>0.17403829859345873</v>
      </c>
    </row>
    <row r="12" spans="2:7" ht="28.5" customHeight="1" x14ac:dyDescent="0.25">
      <c r="B12" s="11" t="s">
        <v>24</v>
      </c>
      <c r="C12" s="11">
        <v>11609</v>
      </c>
      <c r="D12" s="12">
        <v>12980</v>
      </c>
      <c r="E12" s="13">
        <f t="shared" si="0"/>
        <v>0.11809802739254027</v>
      </c>
    </row>
    <row r="15" spans="2:7" ht="12.75" customHeight="1" x14ac:dyDescent="0.25">
      <c r="B15" s="50" t="s">
        <v>63</v>
      </c>
      <c r="C15" s="50"/>
      <c r="D15" s="50"/>
      <c r="E15" s="50"/>
      <c r="F15" s="50"/>
      <c r="G15" s="50"/>
    </row>
    <row r="16" spans="2:7" x14ac:dyDescent="0.25">
      <c r="B16" s="50"/>
      <c r="C16" s="50"/>
      <c r="D16" s="50"/>
      <c r="E16" s="50"/>
      <c r="F16" s="50"/>
      <c r="G16" s="50"/>
    </row>
    <row r="17" spans="1:7" ht="32.25" customHeight="1" thickBot="1" x14ac:dyDescent="0.35">
      <c r="B17" s="2"/>
      <c r="C17" s="51" t="s">
        <v>45</v>
      </c>
      <c r="D17" s="51"/>
      <c r="E17" s="51"/>
      <c r="F17" s="14"/>
      <c r="G17" s="15" t="s">
        <v>53</v>
      </c>
    </row>
    <row r="18" spans="1:7" ht="13.8" thickBot="1" x14ac:dyDescent="0.3">
      <c r="A18" s="52" t="s">
        <v>26</v>
      </c>
      <c r="B18" s="34" t="s">
        <v>41</v>
      </c>
      <c r="C18" s="14" t="s">
        <v>40</v>
      </c>
      <c r="D18" s="14" t="s">
        <v>42</v>
      </c>
      <c r="E18" s="14" t="s">
        <v>43</v>
      </c>
      <c r="F18" s="14" t="s">
        <v>44</v>
      </c>
      <c r="G18" s="16"/>
    </row>
    <row r="19" spans="1:7" ht="13.8" thickBot="1" x14ac:dyDescent="0.3">
      <c r="A19" s="53"/>
      <c r="B19" s="17" t="s">
        <v>27</v>
      </c>
      <c r="C19" s="39">
        <v>123</v>
      </c>
      <c r="D19" s="39">
        <v>99</v>
      </c>
      <c r="E19" s="39">
        <v>456</v>
      </c>
      <c r="F19" s="39">
        <v>788</v>
      </c>
      <c r="G19" s="40">
        <f t="shared" ref="G19:G30" si="1">SUM(C19:F19)</f>
        <v>1466</v>
      </c>
    </row>
    <row r="20" spans="1:7" ht="13.8" thickBot="1" x14ac:dyDescent="0.3">
      <c r="A20" s="53"/>
      <c r="B20" s="21" t="s">
        <v>28</v>
      </c>
      <c r="C20" s="41">
        <v>333</v>
      </c>
      <c r="D20" s="41">
        <v>566</v>
      </c>
      <c r="E20" s="41">
        <v>338</v>
      </c>
      <c r="F20" s="41">
        <v>455</v>
      </c>
      <c r="G20" s="40">
        <f t="shared" si="1"/>
        <v>1692</v>
      </c>
    </row>
    <row r="21" spans="1:7" ht="13.8" thickBot="1" x14ac:dyDescent="0.3">
      <c r="A21" s="53"/>
      <c r="B21" s="17" t="s">
        <v>29</v>
      </c>
      <c r="C21" s="39">
        <v>654</v>
      </c>
      <c r="D21" s="39">
        <v>456</v>
      </c>
      <c r="E21" s="39">
        <v>779</v>
      </c>
      <c r="F21" s="39">
        <v>877</v>
      </c>
      <c r="G21" s="40">
        <f t="shared" si="1"/>
        <v>2766</v>
      </c>
    </row>
    <row r="22" spans="1:7" ht="13.8" thickBot="1" x14ac:dyDescent="0.3">
      <c r="A22" s="53"/>
      <c r="B22" s="21" t="s">
        <v>30</v>
      </c>
      <c r="C22" s="41">
        <v>456</v>
      </c>
      <c r="D22" s="41">
        <v>954</v>
      </c>
      <c r="E22" s="41">
        <v>558</v>
      </c>
      <c r="F22" s="41">
        <v>966</v>
      </c>
      <c r="G22" s="40">
        <f t="shared" si="1"/>
        <v>2934</v>
      </c>
    </row>
    <row r="23" spans="1:7" ht="13.8" thickBot="1" x14ac:dyDescent="0.3">
      <c r="A23" s="53"/>
      <c r="B23" s="17" t="s">
        <v>31</v>
      </c>
      <c r="C23" s="39">
        <v>987</v>
      </c>
      <c r="D23" s="39">
        <v>456</v>
      </c>
      <c r="E23" s="39">
        <v>654</v>
      </c>
      <c r="F23" s="39">
        <v>546</v>
      </c>
      <c r="G23" s="40">
        <f t="shared" si="1"/>
        <v>2643</v>
      </c>
    </row>
    <row r="24" spans="1:7" ht="13.8" thickBot="1" x14ac:dyDescent="0.3">
      <c r="A24" s="53"/>
      <c r="B24" s="21" t="s">
        <v>32</v>
      </c>
      <c r="C24" s="41">
        <v>654</v>
      </c>
      <c r="D24" s="41">
        <v>958</v>
      </c>
      <c r="E24" s="41">
        <v>852</v>
      </c>
      <c r="F24" s="41">
        <v>987</v>
      </c>
      <c r="G24" s="40">
        <f t="shared" si="1"/>
        <v>3451</v>
      </c>
    </row>
    <row r="25" spans="1:7" ht="13.8" thickBot="1" x14ac:dyDescent="0.3">
      <c r="A25" s="53"/>
      <c r="B25" s="17" t="s">
        <v>33</v>
      </c>
      <c r="C25" s="39">
        <v>452</v>
      </c>
      <c r="D25" s="39">
        <v>452</v>
      </c>
      <c r="E25" s="39">
        <v>256</v>
      </c>
      <c r="F25" s="39">
        <v>456</v>
      </c>
      <c r="G25" s="40">
        <f t="shared" si="1"/>
        <v>1616</v>
      </c>
    </row>
    <row r="26" spans="1:7" x14ac:dyDescent="0.25">
      <c r="B26" s="24" t="s">
        <v>34</v>
      </c>
      <c r="C26" s="41">
        <v>998</v>
      </c>
      <c r="D26" s="41">
        <v>457</v>
      </c>
      <c r="E26" s="41">
        <v>754</v>
      </c>
      <c r="F26" s="41">
        <v>655</v>
      </c>
      <c r="G26" s="40">
        <f t="shared" si="1"/>
        <v>2864</v>
      </c>
    </row>
    <row r="27" spans="1:7" x14ac:dyDescent="0.25">
      <c r="B27" s="25" t="s">
        <v>35</v>
      </c>
      <c r="C27" s="36">
        <v>657</v>
      </c>
      <c r="D27" s="36">
        <v>993</v>
      </c>
      <c r="E27" s="36">
        <v>957</v>
      </c>
      <c r="F27" s="36">
        <v>899</v>
      </c>
      <c r="G27" s="40">
        <f t="shared" si="1"/>
        <v>3506</v>
      </c>
    </row>
    <row r="28" spans="1:7" x14ac:dyDescent="0.25">
      <c r="B28" s="24" t="s">
        <v>36</v>
      </c>
      <c r="C28" s="41">
        <v>159</v>
      </c>
      <c r="D28" s="41">
        <v>553</v>
      </c>
      <c r="E28" s="41">
        <v>658</v>
      </c>
      <c r="F28" s="41">
        <v>788</v>
      </c>
      <c r="G28" s="40">
        <f t="shared" si="1"/>
        <v>2158</v>
      </c>
    </row>
    <row r="29" spans="1:7" x14ac:dyDescent="0.25">
      <c r="B29" s="25" t="s">
        <v>37</v>
      </c>
      <c r="C29" s="36">
        <v>627</v>
      </c>
      <c r="D29" s="36">
        <v>447</v>
      </c>
      <c r="E29" s="36">
        <v>359</v>
      </c>
      <c r="F29" s="36">
        <v>455</v>
      </c>
      <c r="G29" s="40">
        <f t="shared" si="1"/>
        <v>1888</v>
      </c>
    </row>
    <row r="30" spans="1:7" x14ac:dyDescent="0.25">
      <c r="A30" s="48"/>
      <c r="B30" s="24" t="s">
        <v>38</v>
      </c>
      <c r="C30" s="41">
        <v>753</v>
      </c>
      <c r="D30" s="41">
        <v>885</v>
      </c>
      <c r="E30" s="41">
        <v>454</v>
      </c>
      <c r="F30" s="41">
        <v>389</v>
      </c>
      <c r="G30" s="40">
        <f t="shared" si="1"/>
        <v>2481</v>
      </c>
    </row>
    <row r="31" spans="1:7" ht="26.4" x14ac:dyDescent="0.25">
      <c r="B31" s="28" t="s">
        <v>39</v>
      </c>
      <c r="C31" s="40">
        <f>SUM(C19:C30)</f>
        <v>6853</v>
      </c>
      <c r="D31" s="40">
        <f>SUM(D19:D30)</f>
        <v>7276</v>
      </c>
      <c r="E31" s="40">
        <f>SUM(E19:E30)</f>
        <v>7075</v>
      </c>
      <c r="F31" s="40">
        <f>SUM(F19:F30)</f>
        <v>8261</v>
      </c>
      <c r="G31" s="40">
        <f>SUM(G19:G30)</f>
        <v>29465</v>
      </c>
    </row>
    <row r="34" spans="2:7" ht="17.399999999999999" x14ac:dyDescent="0.3">
      <c r="C34" s="57" t="s">
        <v>46</v>
      </c>
      <c r="D34" s="57"/>
      <c r="E34" s="57"/>
      <c r="F34" s="57"/>
    </row>
    <row r="35" spans="2:7" ht="17.399999999999999" x14ac:dyDescent="0.3">
      <c r="B35" s="34" t="s">
        <v>41</v>
      </c>
      <c r="C35" s="54" t="s">
        <v>52</v>
      </c>
      <c r="D35" s="54"/>
      <c r="E35" s="54"/>
      <c r="F35" s="54"/>
      <c r="G35" s="54"/>
    </row>
    <row r="36" spans="2:7" x14ac:dyDescent="0.25">
      <c r="B36" s="17" t="s">
        <v>27</v>
      </c>
      <c r="C36" s="35" t="s">
        <v>47</v>
      </c>
      <c r="D36" s="35" t="s">
        <v>48</v>
      </c>
      <c r="E36" s="35" t="s">
        <v>49</v>
      </c>
      <c r="F36" s="35" t="s">
        <v>50</v>
      </c>
      <c r="G36" s="35" t="s">
        <v>51</v>
      </c>
    </row>
    <row r="37" spans="2:7" x14ac:dyDescent="0.25">
      <c r="B37" s="21" t="s">
        <v>28</v>
      </c>
      <c r="C37" s="36">
        <v>1466</v>
      </c>
      <c r="D37" s="29">
        <f>(C37/C49)</f>
        <v>4.9753945358900389E-2</v>
      </c>
      <c r="E37" s="36">
        <f t="shared" ref="E37:E48" si="2">AVERAGE(C19:F19)</f>
        <v>366.5</v>
      </c>
      <c r="F37" s="36">
        <f t="shared" ref="F37:F48" si="3">MAX(C19:F19)</f>
        <v>788</v>
      </c>
      <c r="G37" s="36">
        <f t="shared" ref="G37:G48" si="4">MIN(C19:F19)</f>
        <v>99</v>
      </c>
    </row>
    <row r="38" spans="2:7" x14ac:dyDescent="0.25">
      <c r="B38" s="17" t="s">
        <v>29</v>
      </c>
      <c r="C38" s="37">
        <v>1692</v>
      </c>
      <c r="D38" s="30">
        <f>(C38/C49)</f>
        <v>5.7424062446970986E-2</v>
      </c>
      <c r="E38" s="36">
        <f t="shared" si="2"/>
        <v>423</v>
      </c>
      <c r="F38" s="36">
        <f t="shared" si="3"/>
        <v>566</v>
      </c>
      <c r="G38" s="36">
        <f t="shared" si="4"/>
        <v>333</v>
      </c>
    </row>
    <row r="39" spans="2:7" x14ac:dyDescent="0.25">
      <c r="B39" s="21" t="s">
        <v>30</v>
      </c>
      <c r="C39" s="36">
        <v>2766</v>
      </c>
      <c r="D39" s="29">
        <f>(C39/C49)</f>
        <v>9.3874087900899378E-2</v>
      </c>
      <c r="E39" s="36">
        <f t="shared" si="2"/>
        <v>691.5</v>
      </c>
      <c r="F39" s="36">
        <f t="shared" si="3"/>
        <v>877</v>
      </c>
      <c r="G39" s="36">
        <f t="shared" si="4"/>
        <v>456</v>
      </c>
    </row>
    <row r="40" spans="2:7" x14ac:dyDescent="0.25">
      <c r="B40" s="17" t="s">
        <v>31</v>
      </c>
      <c r="C40" s="37">
        <v>2934</v>
      </c>
      <c r="D40" s="30">
        <f>(C40/C49)</f>
        <v>9.9575767860173081E-2</v>
      </c>
      <c r="E40" s="36">
        <f t="shared" si="2"/>
        <v>733.5</v>
      </c>
      <c r="F40" s="36">
        <f t="shared" si="3"/>
        <v>966</v>
      </c>
      <c r="G40" s="36">
        <f t="shared" si="4"/>
        <v>456</v>
      </c>
    </row>
    <row r="41" spans="2:7" x14ac:dyDescent="0.25">
      <c r="B41" s="21" t="s">
        <v>32</v>
      </c>
      <c r="C41" s="36">
        <v>2643</v>
      </c>
      <c r="D41" s="29">
        <f>(C41/C49)</f>
        <v>8.9699643645002547E-2</v>
      </c>
      <c r="E41" s="36">
        <f t="shared" si="2"/>
        <v>660.75</v>
      </c>
      <c r="F41" s="36">
        <f t="shared" si="3"/>
        <v>987</v>
      </c>
      <c r="G41" s="36">
        <f t="shared" si="4"/>
        <v>456</v>
      </c>
    </row>
    <row r="42" spans="2:7" x14ac:dyDescent="0.25">
      <c r="B42" s="17" t="s">
        <v>33</v>
      </c>
      <c r="C42" s="37">
        <v>3451</v>
      </c>
      <c r="D42" s="30">
        <f>(C42/C49)</f>
        <v>0.11712200916341423</v>
      </c>
      <c r="E42" s="36">
        <f t="shared" si="2"/>
        <v>862.75</v>
      </c>
      <c r="F42" s="36">
        <f t="shared" si="3"/>
        <v>987</v>
      </c>
      <c r="G42" s="36">
        <f t="shared" si="4"/>
        <v>654</v>
      </c>
    </row>
    <row r="43" spans="2:7" x14ac:dyDescent="0.25">
      <c r="B43" s="24" t="s">
        <v>34</v>
      </c>
      <c r="C43" s="36">
        <v>1616</v>
      </c>
      <c r="D43" s="29">
        <f>(C43/C49)</f>
        <v>5.4844731036823351E-2</v>
      </c>
      <c r="E43" s="36">
        <f t="shared" si="2"/>
        <v>404</v>
      </c>
      <c r="F43" s="36">
        <f t="shared" si="3"/>
        <v>456</v>
      </c>
      <c r="G43" s="36">
        <f t="shared" si="4"/>
        <v>256</v>
      </c>
    </row>
    <row r="44" spans="2:7" x14ac:dyDescent="0.25">
      <c r="B44" s="25" t="s">
        <v>35</v>
      </c>
      <c r="C44" s="37">
        <v>2864</v>
      </c>
      <c r="D44" s="30">
        <f>(C44/C49)</f>
        <v>9.7200067877142374E-2</v>
      </c>
      <c r="E44" s="36">
        <f t="shared" si="2"/>
        <v>716</v>
      </c>
      <c r="F44" s="36">
        <f t="shared" si="3"/>
        <v>998</v>
      </c>
      <c r="G44" s="36">
        <f t="shared" si="4"/>
        <v>457</v>
      </c>
    </row>
    <row r="45" spans="2:7" x14ac:dyDescent="0.25">
      <c r="B45" s="24" t="s">
        <v>36</v>
      </c>
      <c r="C45" s="36">
        <v>3506</v>
      </c>
      <c r="D45" s="29">
        <f>(C45/C49)</f>
        <v>0.11898863057865264</v>
      </c>
      <c r="E45" s="36">
        <f t="shared" si="2"/>
        <v>876.5</v>
      </c>
      <c r="F45" s="36">
        <f t="shared" si="3"/>
        <v>993</v>
      </c>
      <c r="G45" s="36">
        <f t="shared" si="4"/>
        <v>657</v>
      </c>
    </row>
    <row r="46" spans="2:7" x14ac:dyDescent="0.25">
      <c r="B46" s="25" t="s">
        <v>37</v>
      </c>
      <c r="C46" s="37">
        <v>2158</v>
      </c>
      <c r="D46" s="30">
        <f>(C46/C49)</f>
        <v>7.3239436619718309E-2</v>
      </c>
      <c r="E46" s="36">
        <f t="shared" si="2"/>
        <v>539.5</v>
      </c>
      <c r="F46" s="36">
        <f t="shared" si="3"/>
        <v>788</v>
      </c>
      <c r="G46" s="36">
        <f t="shared" si="4"/>
        <v>159</v>
      </c>
    </row>
    <row r="47" spans="2:7" x14ac:dyDescent="0.25">
      <c r="B47" s="24" t="s">
        <v>38</v>
      </c>
      <c r="C47" s="36">
        <v>1888</v>
      </c>
      <c r="D47" s="29">
        <f>(C47/C49)</f>
        <v>6.4076022399456978E-2</v>
      </c>
      <c r="E47" s="36">
        <f t="shared" si="2"/>
        <v>472</v>
      </c>
      <c r="F47" s="36">
        <f t="shared" si="3"/>
        <v>627</v>
      </c>
      <c r="G47" s="36">
        <f t="shared" si="4"/>
        <v>359</v>
      </c>
    </row>
    <row r="48" spans="2:7" ht="26.4" x14ac:dyDescent="0.25">
      <c r="B48" s="28" t="s">
        <v>39</v>
      </c>
      <c r="C48" s="37">
        <v>2481</v>
      </c>
      <c r="D48" s="30">
        <f>(C48/C49)</f>
        <v>8.4201595112845751E-2</v>
      </c>
      <c r="E48" s="36">
        <f t="shared" si="2"/>
        <v>620.25</v>
      </c>
      <c r="F48" s="36">
        <f t="shared" si="3"/>
        <v>885</v>
      </c>
      <c r="G48" s="36">
        <f t="shared" si="4"/>
        <v>389</v>
      </c>
    </row>
    <row r="49" spans="2:6" x14ac:dyDescent="0.25">
      <c r="B49" t="s">
        <v>47</v>
      </c>
      <c r="C49" s="38">
        <v>29465</v>
      </c>
    </row>
    <row r="51" spans="2:6" ht="33.75" customHeight="1" thickBot="1" x14ac:dyDescent="0.3">
      <c r="B51" s="58" t="s">
        <v>60</v>
      </c>
      <c r="C51" s="58"/>
      <c r="D51" s="58"/>
      <c r="E51" s="58"/>
      <c r="F51" s="58"/>
    </row>
    <row r="52" spans="2:6" ht="13.8" thickBot="1" x14ac:dyDescent="0.3">
      <c r="B52" s="55" t="s">
        <v>56</v>
      </c>
      <c r="C52" s="56" t="s">
        <v>45</v>
      </c>
      <c r="D52" s="56"/>
      <c r="E52" s="56"/>
      <c r="F52" s="56"/>
    </row>
    <row r="53" spans="2:6" x14ac:dyDescent="0.25">
      <c r="B53" s="55"/>
      <c r="C53" s="31" t="s">
        <v>40</v>
      </c>
      <c r="D53" s="31" t="s">
        <v>42</v>
      </c>
      <c r="E53" s="31" t="s">
        <v>43</v>
      </c>
      <c r="F53" s="31" t="s">
        <v>44</v>
      </c>
    </row>
    <row r="54" spans="2:6" x14ac:dyDescent="0.25">
      <c r="B54" s="46" t="s">
        <v>57</v>
      </c>
      <c r="C54" s="1">
        <f>SUM(C19:C30)</f>
        <v>6853</v>
      </c>
      <c r="D54" s="1">
        <f>SUM(D19:D30)</f>
        <v>7276</v>
      </c>
      <c r="E54" s="1">
        <f>SUM(E19:E30)</f>
        <v>7075</v>
      </c>
      <c r="F54" s="1">
        <f>SUM(F19:F30)</f>
        <v>8261</v>
      </c>
    </row>
    <row r="55" spans="2:6" ht="38.25" customHeight="1" x14ac:dyDescent="0.25">
      <c r="B55" s="47" t="s">
        <v>58</v>
      </c>
      <c r="C55" s="30">
        <f>(C31/G31)</f>
        <v>0.23258102833870695</v>
      </c>
      <c r="D55" s="30">
        <f>(D31/G31)</f>
        <v>0.24693704395044969</v>
      </c>
      <c r="E55" s="30">
        <f>(E31/G31)</f>
        <v>0.24011539114203292</v>
      </c>
      <c r="F55" s="30">
        <f>(F31/G31)</f>
        <v>0.28036653656881044</v>
      </c>
    </row>
    <row r="56" spans="2:6" ht="25.5" customHeight="1" x14ac:dyDescent="0.25">
      <c r="B56" s="46" t="s">
        <v>59</v>
      </c>
      <c r="C56" s="1">
        <f>AVERAGE(C19:C30)</f>
        <v>571.08333333333337</v>
      </c>
      <c r="D56" s="1">
        <f>AVERAGE(D19:D30)</f>
        <v>606.33333333333337</v>
      </c>
      <c r="E56" s="1">
        <f>AVERAGE(E19:E30)</f>
        <v>589.58333333333337</v>
      </c>
      <c r="F56" s="1">
        <f>AVERAGE(F19:F30)</f>
        <v>688.41666666666663</v>
      </c>
    </row>
    <row r="57" spans="2:6" ht="26.4" x14ac:dyDescent="0.25">
      <c r="B57" s="32" t="s">
        <v>54</v>
      </c>
      <c r="C57" s="4">
        <f>MAX(C19:C30)</f>
        <v>998</v>
      </c>
      <c r="D57" s="4">
        <f>MAX(D19:D30)</f>
        <v>993</v>
      </c>
      <c r="E57" s="4">
        <f>MAX(E19:E30)</f>
        <v>957</v>
      </c>
      <c r="F57" s="4">
        <f>MAX(F19:F30)</f>
        <v>987</v>
      </c>
    </row>
    <row r="58" spans="2:6" ht="26.4" x14ac:dyDescent="0.25">
      <c r="B58" s="3" t="s">
        <v>55</v>
      </c>
      <c r="C58" s="1">
        <f>MIN(C19:C30)</f>
        <v>123</v>
      </c>
      <c r="D58" s="1">
        <f>MIN(D19:D30)</f>
        <v>99</v>
      </c>
      <c r="E58" s="1">
        <f>MIN(E19:E30)</f>
        <v>256</v>
      </c>
      <c r="F58" s="1">
        <f>MIN(F19:F30)</f>
        <v>389</v>
      </c>
    </row>
  </sheetData>
  <sheetProtection selectLockedCells="1" selectUnlockedCells="1"/>
  <mergeCells count="8">
    <mergeCell ref="B15:G16"/>
    <mergeCell ref="C17:E17"/>
    <mergeCell ref="A18:A25"/>
    <mergeCell ref="C35:G35"/>
    <mergeCell ref="B52:B53"/>
    <mergeCell ref="C52:F52"/>
    <mergeCell ref="C34:F34"/>
    <mergeCell ref="B51:F5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opLeftCell="A61" workbookViewId="0">
      <selection activeCell="A46" sqref="A46"/>
    </sheetView>
  </sheetViews>
  <sheetFormatPr defaultColWidth="11.5546875" defaultRowHeight="13.2" x14ac:dyDescent="0.25"/>
  <cols>
    <col min="3" max="3" width="12.5546875" customWidth="1"/>
  </cols>
  <sheetData>
    <row r="2" spans="1:7" ht="17.399999999999999" x14ac:dyDescent="0.3">
      <c r="A2" s="49"/>
      <c r="B2" s="2"/>
      <c r="C2" s="51" t="s">
        <v>45</v>
      </c>
      <c r="D2" s="51"/>
      <c r="E2" s="51"/>
      <c r="F2" s="14"/>
      <c r="G2" s="15" t="s">
        <v>47</v>
      </c>
    </row>
    <row r="3" spans="1:7" x14ac:dyDescent="0.25">
      <c r="B3" s="34" t="s">
        <v>41</v>
      </c>
      <c r="C3" s="14" t="s">
        <v>40</v>
      </c>
      <c r="D3" s="14" t="s">
        <v>42</v>
      </c>
      <c r="E3" s="14" t="s">
        <v>43</v>
      </c>
      <c r="F3" s="14" t="s">
        <v>44</v>
      </c>
      <c r="G3" s="16"/>
    </row>
    <row r="4" spans="1:7" x14ac:dyDescent="0.25">
      <c r="B4" s="17" t="s">
        <v>27</v>
      </c>
      <c r="C4" s="18">
        <v>123</v>
      </c>
      <c r="D4" s="19">
        <v>99</v>
      </c>
      <c r="E4" s="19">
        <v>456</v>
      </c>
      <c r="F4" s="19">
        <v>788</v>
      </c>
      <c r="G4" s="20">
        <f>SUM(C4:F4)</f>
        <v>1466</v>
      </c>
    </row>
    <row r="5" spans="1:7" x14ac:dyDescent="0.25">
      <c r="B5" s="21" t="s">
        <v>28</v>
      </c>
      <c r="C5" s="22">
        <v>333</v>
      </c>
      <c r="D5" s="23">
        <v>566</v>
      </c>
      <c r="E5" s="23">
        <v>338</v>
      </c>
      <c r="F5" s="23">
        <v>455</v>
      </c>
      <c r="G5" s="20">
        <f>SUM(C5:F5)</f>
        <v>1692</v>
      </c>
    </row>
    <row r="6" spans="1:7" x14ac:dyDescent="0.25">
      <c r="B6" s="17" t="s">
        <v>29</v>
      </c>
      <c r="C6" s="19">
        <v>654</v>
      </c>
      <c r="D6" s="19">
        <v>456</v>
      </c>
      <c r="E6" s="19">
        <v>779</v>
      </c>
      <c r="F6" s="19">
        <v>877</v>
      </c>
      <c r="G6" s="20">
        <f>SUM(C6:F6)</f>
        <v>2766</v>
      </c>
    </row>
    <row r="28" spans="1:5" ht="8.4" customHeight="1" x14ac:dyDescent="0.25"/>
    <row r="29" spans="1:5" ht="32.4" customHeight="1" x14ac:dyDescent="0.3">
      <c r="A29" s="2"/>
      <c r="B29" s="51" t="s">
        <v>45</v>
      </c>
      <c r="C29" s="51"/>
      <c r="D29" s="51"/>
      <c r="E29" s="14"/>
    </row>
    <row r="30" spans="1:5" x14ac:dyDescent="0.25">
      <c r="A30" s="34" t="s">
        <v>41</v>
      </c>
      <c r="B30" s="14" t="s">
        <v>40</v>
      </c>
      <c r="C30" s="14" t="s">
        <v>42</v>
      </c>
      <c r="D30" s="14" t="s">
        <v>43</v>
      </c>
      <c r="E30" s="14" t="s">
        <v>44</v>
      </c>
    </row>
    <row r="31" spans="1:5" x14ac:dyDescent="0.25">
      <c r="A31" s="17" t="s">
        <v>27</v>
      </c>
      <c r="B31" s="18">
        <v>123</v>
      </c>
      <c r="C31" s="19">
        <v>99</v>
      </c>
      <c r="D31" s="19">
        <v>456</v>
      </c>
      <c r="E31" s="19">
        <v>788</v>
      </c>
    </row>
    <row r="32" spans="1:5" x14ac:dyDescent="0.25">
      <c r="A32" s="21" t="s">
        <v>28</v>
      </c>
      <c r="B32" s="22">
        <v>333</v>
      </c>
      <c r="C32" s="23">
        <v>566</v>
      </c>
      <c r="D32" s="23">
        <v>338</v>
      </c>
      <c r="E32" s="23">
        <v>455</v>
      </c>
    </row>
    <row r="33" spans="1:5" x14ac:dyDescent="0.25">
      <c r="A33" s="17" t="s">
        <v>29</v>
      </c>
      <c r="B33" s="19">
        <v>654</v>
      </c>
      <c r="C33" s="19">
        <v>456</v>
      </c>
      <c r="D33" s="19">
        <v>779</v>
      </c>
      <c r="E33" s="19">
        <v>877</v>
      </c>
    </row>
    <row r="46" spans="1:5" ht="17.399999999999999" x14ac:dyDescent="0.3">
      <c r="B46" s="51" t="s">
        <v>45</v>
      </c>
      <c r="C46" s="51"/>
      <c r="D46" s="51"/>
    </row>
    <row r="47" spans="1:5" x14ac:dyDescent="0.25">
      <c r="A47" s="52" t="s">
        <v>62</v>
      </c>
      <c r="B47" s="34" t="s">
        <v>61</v>
      </c>
      <c r="C47" s="14" t="s">
        <v>43</v>
      </c>
      <c r="D47" s="14" t="s">
        <v>44</v>
      </c>
    </row>
    <row r="48" spans="1:5" x14ac:dyDescent="0.25">
      <c r="A48" s="53"/>
      <c r="B48" s="17" t="s">
        <v>33</v>
      </c>
      <c r="C48" s="19">
        <v>256</v>
      </c>
      <c r="D48" s="19">
        <v>456</v>
      </c>
    </row>
    <row r="49" spans="1:4" x14ac:dyDescent="0.25">
      <c r="A49" s="53"/>
      <c r="B49" s="24" t="s">
        <v>34</v>
      </c>
      <c r="C49" s="23">
        <v>754</v>
      </c>
      <c r="D49" s="23">
        <v>655</v>
      </c>
    </row>
    <row r="50" spans="1:4" x14ac:dyDescent="0.25">
      <c r="A50" s="53"/>
      <c r="B50" s="25" t="s">
        <v>35</v>
      </c>
      <c r="C50" s="26">
        <v>957</v>
      </c>
      <c r="D50" s="26">
        <v>899</v>
      </c>
    </row>
    <row r="51" spans="1:4" x14ac:dyDescent="0.25">
      <c r="A51" s="53"/>
      <c r="B51" s="24" t="s">
        <v>36</v>
      </c>
      <c r="C51" s="23">
        <v>658</v>
      </c>
      <c r="D51" s="23">
        <v>788</v>
      </c>
    </row>
    <row r="52" spans="1:4" x14ac:dyDescent="0.25">
      <c r="A52" s="53"/>
      <c r="B52" s="25" t="s">
        <v>37</v>
      </c>
      <c r="C52" s="26">
        <v>359</v>
      </c>
      <c r="D52" s="26">
        <v>455</v>
      </c>
    </row>
    <row r="53" spans="1:4" x14ac:dyDescent="0.25">
      <c r="A53" s="53"/>
      <c r="B53" s="24" t="s">
        <v>38</v>
      </c>
      <c r="C53" s="23">
        <v>454</v>
      </c>
      <c r="D53" s="23">
        <v>389</v>
      </c>
    </row>
    <row r="54" spans="1:4" x14ac:dyDescent="0.25">
      <c r="A54" s="53"/>
    </row>
    <row r="59" spans="1:4" x14ac:dyDescent="0.25">
      <c r="A59" s="27"/>
    </row>
    <row r="65" spans="2:4" x14ac:dyDescent="0.25">
      <c r="B65" s="34" t="s">
        <v>41</v>
      </c>
      <c r="C65" s="14" t="s">
        <v>40</v>
      </c>
      <c r="D65" s="14" t="s">
        <v>42</v>
      </c>
    </row>
    <row r="66" spans="2:4" x14ac:dyDescent="0.25">
      <c r="B66" s="21" t="s">
        <v>30</v>
      </c>
      <c r="C66" s="23">
        <v>456</v>
      </c>
      <c r="D66" s="23">
        <v>954</v>
      </c>
    </row>
    <row r="67" spans="2:4" x14ac:dyDescent="0.25">
      <c r="B67" s="17" t="s">
        <v>31</v>
      </c>
      <c r="C67" s="19">
        <v>987</v>
      </c>
      <c r="D67" s="19">
        <v>456</v>
      </c>
    </row>
    <row r="68" spans="2:4" x14ac:dyDescent="0.25">
      <c r="B68" s="21" t="s">
        <v>32</v>
      </c>
      <c r="C68" s="23">
        <v>654</v>
      </c>
      <c r="D68" s="23">
        <v>958</v>
      </c>
    </row>
    <row r="69" spans="2:4" x14ac:dyDescent="0.25">
      <c r="B69" s="17" t="s">
        <v>33</v>
      </c>
      <c r="C69" s="19">
        <v>452</v>
      </c>
      <c r="D69" s="19">
        <v>452</v>
      </c>
    </row>
  </sheetData>
  <sheetProtection selectLockedCells="1" selectUnlockedCells="1"/>
  <mergeCells count="4">
    <mergeCell ref="C2:E2"/>
    <mergeCell ref="B29:D29"/>
    <mergeCell ref="B46:D46"/>
    <mergeCell ref="A47:A5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F28" sqref="F28"/>
    </sheetView>
  </sheetViews>
  <sheetFormatPr defaultRowHeight="13.2" x14ac:dyDescent="0.25"/>
  <cols>
    <col min="1" max="1" width="3.44140625" customWidth="1"/>
    <col min="2" max="2" width="14.109375" customWidth="1"/>
    <col min="3" max="3" width="15.88671875" customWidth="1"/>
    <col min="4" max="4" width="20" customWidth="1"/>
    <col min="5" max="5" width="18.88671875" customWidth="1"/>
    <col min="6" max="6" width="29.88671875" customWidth="1"/>
  </cols>
  <sheetData>
    <row r="2" spans="2:6" ht="33.75" customHeight="1" x14ac:dyDescent="0.25">
      <c r="B2" s="59" t="s">
        <v>13</v>
      </c>
      <c r="C2" s="59"/>
      <c r="D2" s="59"/>
      <c r="E2" s="59"/>
      <c r="F2" s="59"/>
    </row>
    <row r="4" spans="2:6" ht="30.75" customHeight="1" x14ac:dyDescent="0.25">
      <c r="B4" s="5" t="s">
        <v>7</v>
      </c>
      <c r="C4" s="5" t="s">
        <v>9</v>
      </c>
      <c r="D4" s="6" t="s">
        <v>10</v>
      </c>
      <c r="E4" s="5" t="s">
        <v>11</v>
      </c>
      <c r="F4" s="6" t="s">
        <v>12</v>
      </c>
    </row>
    <row r="5" spans="2:6" ht="20.100000000000001" customHeight="1" x14ac:dyDescent="0.25">
      <c r="B5" s="7" t="s">
        <v>0</v>
      </c>
      <c r="C5" s="42">
        <v>4878</v>
      </c>
      <c r="D5" s="7">
        <f>(C5/C7)</f>
        <v>0.3824082784571966</v>
      </c>
      <c r="E5" s="44">
        <v>33</v>
      </c>
      <c r="F5" s="7">
        <f>(C5/C7)</f>
        <v>0.3824082784571966</v>
      </c>
    </row>
    <row r="6" spans="2:6" ht="20.100000000000001" customHeight="1" x14ac:dyDescent="0.25">
      <c r="B6" s="1" t="s">
        <v>1</v>
      </c>
      <c r="C6" s="43">
        <v>12100</v>
      </c>
      <c r="D6" s="1">
        <f>(C6/C7)</f>
        <v>0.9485732204452807</v>
      </c>
      <c r="E6" s="45">
        <v>48700</v>
      </c>
      <c r="F6" s="1">
        <f>(C6/C7)</f>
        <v>0.9485732204452807</v>
      </c>
    </row>
    <row r="7" spans="2:6" ht="20.100000000000001" customHeight="1" x14ac:dyDescent="0.25">
      <c r="B7" s="7" t="s">
        <v>2</v>
      </c>
      <c r="C7" s="42">
        <v>12756</v>
      </c>
      <c r="D7" s="7">
        <f>(C7/C7)</f>
        <v>1</v>
      </c>
      <c r="E7" s="44">
        <v>598</v>
      </c>
      <c r="F7" s="7">
        <f>(C7/C7)</f>
        <v>1</v>
      </c>
    </row>
    <row r="8" spans="2:6" ht="20.100000000000001" customHeight="1" x14ac:dyDescent="0.25">
      <c r="B8" s="1" t="s">
        <v>3</v>
      </c>
      <c r="C8" s="43">
        <v>6786</v>
      </c>
      <c r="D8" s="1">
        <f>(C8/C7)</f>
        <v>0.53198494825964249</v>
      </c>
      <c r="E8" s="45">
        <v>64.2</v>
      </c>
      <c r="F8" s="1">
        <f>(C8/C7)</f>
        <v>0.53198494825964249</v>
      </c>
    </row>
    <row r="9" spans="2:6" ht="20.100000000000001" customHeight="1" x14ac:dyDescent="0.25">
      <c r="B9" s="7" t="s">
        <v>4</v>
      </c>
      <c r="C9" s="42">
        <v>142984</v>
      </c>
      <c r="D9" s="7">
        <f>(C9/C7)</f>
        <v>11.209156475384132</v>
      </c>
      <c r="E9" s="44">
        <v>190000</v>
      </c>
      <c r="F9" s="7">
        <f>(C9/C7)</f>
        <v>11.209156475384132</v>
      </c>
    </row>
    <row r="10" spans="2:6" ht="20.100000000000001" customHeight="1" x14ac:dyDescent="0.25">
      <c r="B10" s="1" t="s">
        <v>5</v>
      </c>
      <c r="C10" s="43">
        <v>120536</v>
      </c>
      <c r="D10" s="1">
        <f>(C10/C7)</f>
        <v>9.4493571652555666</v>
      </c>
      <c r="E10" s="45">
        <v>56900</v>
      </c>
      <c r="F10" s="1">
        <f>(C10/C7)</f>
        <v>9.4493571652555666</v>
      </c>
    </row>
    <row r="11" spans="2:6" ht="20.100000000000001" customHeight="1" x14ac:dyDescent="0.25">
      <c r="B11" s="33" t="s">
        <v>8</v>
      </c>
      <c r="C11" s="42">
        <v>51118</v>
      </c>
      <c r="D11" s="7">
        <f>(C11/C7)</f>
        <v>4.007369081216682</v>
      </c>
      <c r="E11" s="44">
        <v>8680</v>
      </c>
      <c r="F11" s="7">
        <f>(C11/C7)</f>
        <v>4.007369081216682</v>
      </c>
    </row>
    <row r="12" spans="2:6" ht="20.100000000000001" customHeight="1" x14ac:dyDescent="0.25">
      <c r="B12" s="1" t="s">
        <v>6</v>
      </c>
      <c r="C12" s="43">
        <v>49528</v>
      </c>
      <c r="D12" s="1">
        <f>(C12/C7)</f>
        <v>3.8827218563813108</v>
      </c>
      <c r="E12" s="45">
        <v>10200</v>
      </c>
      <c r="F12" s="1">
        <f>(C12/C7)</f>
        <v>3.8827218563813108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turnover</vt:lpstr>
      <vt:lpstr>charts</vt:lpstr>
      <vt:lpstr>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2016-12-08T20:29:51Z</dcterms:created>
  <dcterms:modified xsi:type="dcterms:W3CDTF">2020-10-14T12:07:53Z</dcterms:modified>
</cp:coreProperties>
</file>