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diya\Documents\IT\excel\excel_en\"/>
    </mc:Choice>
  </mc:AlternateContent>
  <bookViews>
    <workbookView xWindow="0" yWindow="0" windowWidth="16392" windowHeight="4872" activeTab="2"/>
  </bookViews>
  <sheets>
    <sheet name="Monthly turnover" sheetId="2" r:id="rId1"/>
    <sheet name="Affiliates" sheetId="3" r:id="rId2"/>
    <sheet name="Annual turnover" sheetId="1" r:id="rId3"/>
  </sheets>
  <calcPr calcId="162913"/>
</workbook>
</file>

<file path=xl/calcChain.xml><?xml version="1.0" encoding="utf-8"?>
<calcChain xmlns="http://schemas.openxmlformats.org/spreadsheetml/2006/main">
  <c r="F8" i="2" l="1"/>
  <c r="G7" i="2" l="1"/>
  <c r="G8" i="2"/>
  <c r="G9" i="2"/>
  <c r="G10" i="2"/>
  <c r="G11" i="2"/>
  <c r="G12" i="2"/>
  <c r="G13" i="2"/>
  <c r="G14" i="2"/>
  <c r="G15" i="2"/>
  <c r="G16" i="2"/>
  <c r="G17" i="2"/>
  <c r="G6" i="2"/>
  <c r="F7" i="2"/>
  <c r="F9" i="2"/>
  <c r="F10" i="2"/>
  <c r="F11" i="2"/>
  <c r="F12" i="2"/>
  <c r="F13" i="2"/>
  <c r="F14" i="2"/>
  <c r="F15" i="2"/>
  <c r="F16" i="2"/>
  <c r="F17" i="2"/>
  <c r="F6" i="2"/>
  <c r="D9" i="3"/>
  <c r="E9" i="3"/>
  <c r="F9" i="3"/>
  <c r="C9" i="3"/>
  <c r="D8" i="3"/>
  <c r="E8" i="3"/>
  <c r="F8" i="3"/>
  <c r="C8" i="3"/>
  <c r="E7" i="2"/>
  <c r="E8" i="2"/>
  <c r="E9" i="2"/>
  <c r="E10" i="2"/>
  <c r="E11" i="2"/>
  <c r="E12" i="2"/>
  <c r="E13" i="2"/>
  <c r="E14" i="2"/>
  <c r="E15" i="2"/>
  <c r="E16" i="2"/>
  <c r="E17" i="2"/>
  <c r="E6" i="2"/>
  <c r="G17" i="1"/>
  <c r="F5" i="3"/>
  <c r="F7" i="3"/>
  <c r="F17" i="1"/>
  <c r="E17" i="1"/>
  <c r="D5" i="3" s="1"/>
  <c r="D7" i="3" s="1"/>
  <c r="D17" i="1"/>
  <c r="C7" i="3" s="1"/>
  <c r="H16" i="1"/>
  <c r="C17" i="2" s="1"/>
  <c r="H15" i="1"/>
  <c r="C16" i="2"/>
  <c r="H14" i="1"/>
  <c r="C15" i="2" s="1"/>
  <c r="H13" i="1"/>
  <c r="C14" i="2" s="1"/>
  <c r="H12" i="1"/>
  <c r="C13" i="2"/>
  <c r="H6" i="1"/>
  <c r="C7" i="2" s="1"/>
  <c r="H7" i="1"/>
  <c r="C8" i="2"/>
  <c r="H8" i="1"/>
  <c r="C9" i="2"/>
  <c r="H9" i="1"/>
  <c r="C10" i="2" s="1"/>
  <c r="H10" i="1"/>
  <c r="C11" i="2" s="1"/>
  <c r="H11" i="1"/>
  <c r="C12" i="2"/>
  <c r="H5" i="1"/>
  <c r="C6" i="2" s="1"/>
  <c r="E5" i="3"/>
  <c r="E7" i="3"/>
  <c r="C5" i="3" l="1"/>
  <c r="H17" i="1"/>
  <c r="C6" i="3" s="1"/>
  <c r="D15" i="2" l="1"/>
  <c r="D12" i="2"/>
  <c r="D6" i="3"/>
  <c r="D14" i="2"/>
  <c r="D13" i="2"/>
  <c r="D8" i="2"/>
  <c r="D11" i="2"/>
  <c r="D7" i="2"/>
  <c r="D16" i="2"/>
  <c r="D17" i="2"/>
  <c r="D9" i="2"/>
  <c r="E6" i="3"/>
  <c r="D10" i="2"/>
  <c r="F6" i="3"/>
  <c r="D6" i="2"/>
</calcChain>
</file>

<file path=xl/sharedStrings.xml><?xml version="1.0" encoding="utf-8"?>
<sst xmlns="http://schemas.openxmlformats.org/spreadsheetml/2006/main" count="53" uniqueCount="33">
  <si>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</si>
  <si>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</si>
  <si>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</si>
  <si>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</si>
  <si>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</si>
  <si>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</si>
  <si>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</si>
  <si>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</si>
  <si>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</si>
  <si>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</si>
  <si>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</si>
  <si>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</si>
  <si>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Months</t>
  </si>
  <si>
    <t>Burgas</t>
  </si>
  <si>
    <t>Total monthly</t>
  </si>
  <si>
    <t>Total subsidiaries</t>
  </si>
  <si>
    <t>Branches</t>
  </si>
  <si>
    <t>Apportionment</t>
  </si>
  <si>
    <t>Average</t>
  </si>
  <si>
    <t>The biggest</t>
  </si>
  <si>
    <t>The least</t>
  </si>
  <si>
    <t>Monthly turnover</t>
  </si>
  <si>
    <t xml:space="preserve"> Turnover</t>
  </si>
  <si>
    <t>Total for the year</t>
  </si>
  <si>
    <t>Average monthly</t>
  </si>
  <si>
    <t>The biggest monthly</t>
  </si>
  <si>
    <t>The lowest monthly</t>
  </si>
  <si>
    <t>Annual turnover</t>
  </si>
  <si>
    <t>Sofia</t>
  </si>
  <si>
    <t>Plovdiv</t>
  </si>
  <si>
    <t>Reference of the monthly turnover</t>
  </si>
  <si>
    <t>Reference affiliates of the turnover</t>
  </si>
  <si>
    <t>Varna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</si>
</sst>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л_в_._-;\-* #,##0.00\ _л_в_._-;_-* &quot;-&quot;??\ _л_в_._-;_-@_-"/>
    <numFmt numFmtId="165" formatCode="[$€-2]\ #,##0.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textRotation="90"/>
    </xf>
    <xf numFmtId="0" fontId="2" fillId="2" borderId="1" xfId="0" applyFont="1" applyFill="1" applyBorder="1"/>
    <xf numFmtId="0" fontId="2" fillId="3" borderId="1" xfId="0" applyFont="1" applyFill="1" applyBorder="1"/>
    <xf numFmtId="165" fontId="3" fillId="3" borderId="1" xfId="1" applyNumberFormat="1" applyFont="1" applyFill="1" applyBorder="1"/>
    <xf numFmtId="165" fontId="3" fillId="3" borderId="1" xfId="0" applyNumberFormat="1" applyFont="1" applyFill="1" applyBorder="1"/>
    <xf numFmtId="165" fontId="3" fillId="2" borderId="1" xfId="0" applyNumberFormat="1" applyFont="1" applyFill="1" applyBorder="1"/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5" borderId="3" xfId="0" applyFont="1" applyFill="1" applyBorder="1"/>
    <xf numFmtId="165" fontId="3" fillId="5" borderId="1" xfId="0" applyNumberFormat="1" applyFont="1" applyFill="1" applyBorder="1"/>
    <xf numFmtId="9" fontId="3" fillId="5" borderId="1" xfId="0" applyNumberFormat="1" applyFont="1" applyFill="1" applyBorder="1"/>
    <xf numFmtId="165" fontId="3" fillId="5" borderId="2" xfId="0" applyNumberFormat="1" applyFont="1" applyFill="1" applyBorder="1"/>
    <xf numFmtId="0" fontId="2" fillId="5" borderId="4" xfId="0" applyFont="1" applyFill="1" applyBorder="1"/>
    <xf numFmtId="165" fontId="3" fillId="5" borderId="5" xfId="0" applyNumberFormat="1" applyFont="1" applyFill="1" applyBorder="1"/>
    <xf numFmtId="9" fontId="3" fillId="5" borderId="5" xfId="0" applyNumberFormat="1" applyFont="1" applyFill="1" applyBorder="1"/>
    <xf numFmtId="165" fontId="3" fillId="5" borderId="6" xfId="0" applyNumberFormat="1" applyFont="1" applyFill="1" applyBorder="1"/>
    <xf numFmtId="0" fontId="2" fillId="6" borderId="1" xfId="0" applyFont="1" applyFill="1" applyBorder="1"/>
    <xf numFmtId="165" fontId="3" fillId="6" borderId="1" xfId="0" applyNumberFormat="1" applyFont="1" applyFill="1" applyBorder="1"/>
    <xf numFmtId="9" fontId="3" fillId="6" borderId="1" xfId="0" applyNumberFormat="1" applyFont="1" applyFill="1" applyBorder="1"/>
    <xf numFmtId="0" fontId="6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0" fillId="7" borderId="0" xfId="0" applyFill="1"/>
    <xf numFmtId="2" fontId="0" fillId="7" borderId="0" xfId="0" applyNumberFormat="1" applyFill="1"/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turnover'!$C$2:$C$5</c:f>
              <c:strCache>
                <c:ptCount val="4"/>
                <c:pt idx="0">
                  <c:v>Reference of the monthly turnover</c:v>
                </c:pt>
                <c:pt idx="2">
                  <c:v>Monthly turnover</c:v>
                </c:pt>
                <c:pt idx="3">
                  <c:v>Total subsidiaries</c:v>
                </c:pt>
              </c:strCache>
            </c:strRef>
          </c:tx>
          <c:cat>
            <c:strRef>
              <c:f>'Monthly turnover'!$B$6:$B$17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turnover'!$C$6:$C$17</c:f>
              <c:numCache>
                <c:formatCode>[$€-2]\ #,##0.00</c:formatCode>
                <c:ptCount val="12"/>
                <c:pt idx="0">
                  <c:v>2060</c:v>
                </c:pt>
                <c:pt idx="1">
                  <c:v>2220</c:v>
                </c:pt>
                <c:pt idx="2">
                  <c:v>2025</c:v>
                </c:pt>
                <c:pt idx="3">
                  <c:v>3005</c:v>
                </c:pt>
                <c:pt idx="4">
                  <c:v>2940</c:v>
                </c:pt>
                <c:pt idx="5">
                  <c:v>3110</c:v>
                </c:pt>
                <c:pt idx="6">
                  <c:v>2055</c:v>
                </c:pt>
                <c:pt idx="7">
                  <c:v>2520</c:v>
                </c:pt>
                <c:pt idx="8">
                  <c:v>3048</c:v>
                </c:pt>
                <c:pt idx="9">
                  <c:v>2540</c:v>
                </c:pt>
                <c:pt idx="10">
                  <c:v>3350</c:v>
                </c:pt>
                <c:pt idx="11">
                  <c:v>2975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A-4A80-AE53-A34D82EE2F8D}"/>
            </c:ext>
          </c:extLst>
        </c:ser>
        <c:ser>
          <c:idx val="1"/>
          <c:order val="1"/>
          <c:tx>
            <c:strRef>
              <c:f>'Monthly turnover'!$D$2:$D$5</c:f>
              <c:strCache>
                <c:ptCount val="4"/>
                <c:pt idx="0">
                  <c:v>Reference of the monthly turnover</c:v>
                </c:pt>
                <c:pt idx="2">
                  <c:v>Monthly turnover</c:v>
                </c:pt>
                <c:pt idx="3">
                  <c:v>Apportionment</c:v>
                </c:pt>
              </c:strCache>
            </c:strRef>
          </c:tx>
          <c:cat>
            <c:strRef>
              <c:f>'Monthly turnover'!$B$6:$B$17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turnover'!$D$6:$D$17</c:f>
              <c:numCache>
                <c:formatCode>0%</c:formatCode>
                <c:ptCount val="12"/>
                <c:pt idx="0">
                  <c:v>6.4682240643054514E-2</c:v>
                </c:pt>
                <c:pt idx="1">
                  <c:v>6.9706103993971369E-2</c:v>
                </c:pt>
                <c:pt idx="2">
                  <c:v>6.3583270535041453E-2</c:v>
                </c:pt>
                <c:pt idx="3">
                  <c:v>9.4354433559407189E-2</c:v>
                </c:pt>
                <c:pt idx="4">
                  <c:v>9.2313489073097207E-2</c:v>
                </c:pt>
                <c:pt idx="5">
                  <c:v>9.7651343883446373E-2</c:v>
                </c:pt>
                <c:pt idx="6">
                  <c:v>6.4525244913338359E-2</c:v>
                </c:pt>
                <c:pt idx="7">
                  <c:v>7.9125847776940469E-2</c:v>
                </c:pt>
                <c:pt idx="8">
                  <c:v>9.5704596834966085E-2</c:v>
                </c:pt>
                <c:pt idx="9">
                  <c:v>7.9753830695805078E-2</c:v>
                </c:pt>
                <c:pt idx="10">
                  <c:v>0.10518713890982165</c:v>
                </c:pt>
                <c:pt idx="11">
                  <c:v>9.3412459181110269E-2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A-4A80-AE53-A34D82EE2F8D}"/>
            </c:ext>
          </c:extLst>
        </c:ser>
        <c:ser>
          <c:idx val="2"/>
          <c:order val="2"/>
          <c:tx>
            <c:strRef>
              <c:f>'Monthly turnover'!$E$2:$E$5</c:f>
              <c:strCache>
                <c:ptCount val="4"/>
                <c:pt idx="0">
                  <c:v>Reference of the monthly turnover</c:v>
                </c:pt>
                <c:pt idx="2">
                  <c:v>Monthly turnover</c:v>
                </c:pt>
                <c:pt idx="3">
                  <c:v>Average</c:v>
                </c:pt>
              </c:strCache>
            </c:strRef>
          </c:tx>
          <c:cat>
            <c:strRef>
              <c:f>'Monthly turnover'!$B$6:$B$17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turnover'!$E$6:$E$17</c:f>
              <c:numCache>
                <c:formatCode>[$€-2]\ #,##0.00</c:formatCode>
                <c:ptCount val="12"/>
                <c:pt idx="0">
                  <c:v>515</c:v>
                </c:pt>
                <c:pt idx="1">
                  <c:v>555</c:v>
                </c:pt>
                <c:pt idx="2">
                  <c:v>506.25</c:v>
                </c:pt>
                <c:pt idx="3">
                  <c:v>751.25</c:v>
                </c:pt>
                <c:pt idx="4">
                  <c:v>735</c:v>
                </c:pt>
                <c:pt idx="5">
                  <c:v>777.5</c:v>
                </c:pt>
                <c:pt idx="6">
                  <c:v>513.75</c:v>
                </c:pt>
                <c:pt idx="7">
                  <c:v>630</c:v>
                </c:pt>
                <c:pt idx="8">
                  <c:v>762</c:v>
                </c:pt>
                <c:pt idx="9">
                  <c:v>635</c:v>
                </c:pt>
                <c:pt idx="10">
                  <c:v>837.5</c:v>
                </c:pt>
                <c:pt idx="11">
                  <c:v>743.75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A-4A80-AE53-A34D82EE2F8D}"/>
            </c:ext>
          </c:extLst>
        </c:ser>
        <c:ser>
          <c:idx val="3"/>
          <c:order val="3"/>
          <c:tx>
            <c:strRef>
              <c:f>'Monthly turnover'!$F$2:$F$5</c:f>
              <c:strCache>
                <c:ptCount val="4"/>
                <c:pt idx="0">
                  <c:v>Reference of the monthly turnover</c:v>
                </c:pt>
                <c:pt idx="2">
                  <c:v>Monthly turnover</c:v>
                </c:pt>
                <c:pt idx="3">
                  <c:v>The biggest</c:v>
                </c:pt>
              </c:strCache>
            </c:strRef>
          </c:tx>
          <c:cat>
            <c:strRef>
              <c:f>'Monthly turnover'!$B$6:$B$17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turnover'!$F$6:$F$17</c:f>
              <c:numCache>
                <c:formatCode>[$€-2]\ #,##0.00</c:formatCode>
                <c:ptCount val="12"/>
                <c:pt idx="0">
                  <c:v>800</c:v>
                </c:pt>
                <c:pt idx="1">
                  <c:v>700</c:v>
                </c:pt>
                <c:pt idx="2">
                  <c:v>710</c:v>
                </c:pt>
                <c:pt idx="3">
                  <c:v>800</c:v>
                </c:pt>
                <c:pt idx="4">
                  <c:v>860</c:v>
                </c:pt>
                <c:pt idx="5">
                  <c:v>970</c:v>
                </c:pt>
                <c:pt idx="6">
                  <c:v>698</c:v>
                </c:pt>
                <c:pt idx="7">
                  <c:v>800</c:v>
                </c:pt>
                <c:pt idx="8">
                  <c:v>968</c:v>
                </c:pt>
                <c:pt idx="9">
                  <c:v>850</c:v>
                </c:pt>
                <c:pt idx="10">
                  <c:v>970</c:v>
                </c:pt>
                <c:pt idx="11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A-4A80-AE53-A34D82EE2F8D}"/>
            </c:ext>
          </c:extLst>
        </c:ser>
        <c:ser>
          <c:idx val="4"/>
          <c:order val="4"/>
          <c:tx>
            <c:strRef>
              <c:f>'Monthly turnover'!$G$2:$G$5</c:f>
              <c:strCache>
                <c:ptCount val="4"/>
                <c:pt idx="0">
                  <c:v>Reference of the monthly turnover</c:v>
                </c:pt>
                <c:pt idx="2">
                  <c:v>Monthly turnover</c:v>
                </c:pt>
                <c:pt idx="3">
                  <c:v>The least</c:v>
                </c:pt>
              </c:strCache>
            </c:strRef>
          </c:tx>
          <c:cat>
            <c:strRef>
              <c:f>'Monthly turnover'!$B$6:$B$17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turnover'!$G$6:$G$17</c:f>
              <c:numCache>
                <c:formatCode>[$€-2]\ #,##0.00</c:formatCode>
                <c:ptCount val="12"/>
                <c:pt idx="0">
                  <c:v>200</c:v>
                </c:pt>
                <c:pt idx="1">
                  <c:v>440</c:v>
                </c:pt>
                <c:pt idx="2">
                  <c:v>360</c:v>
                </c:pt>
                <c:pt idx="3">
                  <c:v>675</c:v>
                </c:pt>
                <c:pt idx="4">
                  <c:v>600</c:v>
                </c:pt>
                <c:pt idx="5">
                  <c:v>570</c:v>
                </c:pt>
                <c:pt idx="6">
                  <c:v>330</c:v>
                </c:pt>
                <c:pt idx="7">
                  <c:v>400</c:v>
                </c:pt>
                <c:pt idx="8">
                  <c:v>500</c:v>
                </c:pt>
                <c:pt idx="9">
                  <c:v>330</c:v>
                </c:pt>
                <c:pt idx="10">
                  <c:v>670</c:v>
                </c:pt>
                <c:pt idx="11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FA-4A80-AE53-A34D82EE2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691216"/>
        <c:axId val="1"/>
      </c:lineChart>
      <c:catAx>
        <c:axId val="45469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[$€-2]\ #,##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54691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979743220585005"/>
          <c:y val="3.2341043672436266E-2"/>
          <c:w val="0.34988742942120943"/>
          <c:h val="0.93154048951008073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2700000" scaled="1"/>
      <a:tileRect/>
    </a:gra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Affiliates!$C$2:$C$4</c:f>
              <c:strCache>
                <c:ptCount val="3"/>
                <c:pt idx="0">
                  <c:v>Reference affiliates of the turnover</c:v>
                </c:pt>
                <c:pt idx="1">
                  <c:v>Branches</c:v>
                </c:pt>
                <c:pt idx="2">
                  <c:v>Plovdiv</c:v>
                </c:pt>
              </c:strCache>
            </c:strRef>
          </c:tx>
          <c:cat>
            <c:strRef>
              <c:f>Affiliates!$B$5:$B$9</c:f>
              <c:strCache>
                <c:ptCount val="5"/>
                <c:pt idx="0">
                  <c:v>Total for the year</c:v>
                </c:pt>
                <c:pt idx="1">
                  <c:v>Apportionment</c:v>
                </c:pt>
                <c:pt idx="2">
                  <c:v>Average monthly</c:v>
                </c:pt>
                <c:pt idx="3">
                  <c:v>The biggest monthly</c:v>
                </c:pt>
                <c:pt idx="4">
                  <c:v>The lowest monthly</c:v>
                </c:pt>
              </c:strCache>
            </c:strRef>
          </c:cat>
          <c:val>
            <c:numRef>
              <c:f>Affiliates!$C$5:$C$9</c:f>
              <c:numCache>
                <c:formatCode>0%</c:formatCode>
                <c:ptCount val="5"/>
                <c:pt idx="0" formatCode="[$€-2]\ #,##0.00">
                  <c:v>8200</c:v>
                </c:pt>
                <c:pt idx="1">
                  <c:v>0.25747299673448881</c:v>
                </c:pt>
                <c:pt idx="2" formatCode="[$€-2]\ #,##0.00">
                  <c:v>683.33333333333337</c:v>
                </c:pt>
                <c:pt idx="3" formatCode="[$€-2]\ #,##0.00">
                  <c:v>910</c:v>
                </c:pt>
                <c:pt idx="4" formatCode="[$€-2]\ #,##0.00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6-4C3A-AE6D-61A84959E388}"/>
            </c:ext>
          </c:extLst>
        </c:ser>
        <c:ser>
          <c:idx val="1"/>
          <c:order val="1"/>
          <c:tx>
            <c:strRef>
              <c:f>Affiliates!$D$2:$D$4</c:f>
              <c:strCache>
                <c:ptCount val="3"/>
                <c:pt idx="0">
                  <c:v>Reference affiliates of the turnover</c:v>
                </c:pt>
                <c:pt idx="1">
                  <c:v>Branches</c:v>
                </c:pt>
                <c:pt idx="2">
                  <c:v>Sofia</c:v>
                </c:pt>
              </c:strCache>
            </c:strRef>
          </c:tx>
          <c:cat>
            <c:strRef>
              <c:f>Affiliates!$B$5:$B$9</c:f>
              <c:strCache>
                <c:ptCount val="5"/>
                <c:pt idx="0">
                  <c:v>Total for the year</c:v>
                </c:pt>
                <c:pt idx="1">
                  <c:v>Apportionment</c:v>
                </c:pt>
                <c:pt idx="2">
                  <c:v>Average monthly</c:v>
                </c:pt>
                <c:pt idx="3">
                  <c:v>The biggest monthly</c:v>
                </c:pt>
                <c:pt idx="4">
                  <c:v>The lowest monthly</c:v>
                </c:pt>
              </c:strCache>
            </c:strRef>
          </c:cat>
          <c:val>
            <c:numRef>
              <c:f>Affiliates!$D$5:$D$9</c:f>
              <c:numCache>
                <c:formatCode>0%</c:formatCode>
                <c:ptCount val="5"/>
                <c:pt idx="0" formatCode="[$€-2]\ #,##0.00">
                  <c:v>8126</c:v>
                </c:pt>
                <c:pt idx="1">
                  <c:v>0.25514945993468979</c:v>
                </c:pt>
                <c:pt idx="2" formatCode="[$€-2]\ #,##0.00">
                  <c:v>677.16666666666663</c:v>
                </c:pt>
                <c:pt idx="3" formatCode="[$€-2]\ #,##0.00">
                  <c:v>968</c:v>
                </c:pt>
                <c:pt idx="4" formatCode="[$€-2]\ #,##0.0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6-4C3A-AE6D-61A84959E388}"/>
            </c:ext>
          </c:extLst>
        </c:ser>
        <c:ser>
          <c:idx val="2"/>
          <c:order val="2"/>
          <c:tx>
            <c:strRef>
              <c:f>Affiliates!$E$2:$E$4</c:f>
              <c:strCache>
                <c:ptCount val="3"/>
                <c:pt idx="0">
                  <c:v>Reference affiliates of the turnover</c:v>
                </c:pt>
                <c:pt idx="1">
                  <c:v>Branches</c:v>
                </c:pt>
                <c:pt idx="2">
                  <c:v>Varna</c:v>
                </c:pt>
              </c:strCache>
            </c:strRef>
          </c:tx>
          <c:cat>
            <c:strRef>
              <c:f>Affiliates!$B$5:$B$9</c:f>
              <c:strCache>
                <c:ptCount val="5"/>
                <c:pt idx="0">
                  <c:v>Total for the year</c:v>
                </c:pt>
                <c:pt idx="1">
                  <c:v>Apportionment</c:v>
                </c:pt>
                <c:pt idx="2">
                  <c:v>Average monthly</c:v>
                </c:pt>
                <c:pt idx="3">
                  <c:v>The biggest monthly</c:v>
                </c:pt>
                <c:pt idx="4">
                  <c:v>The lowest monthly</c:v>
                </c:pt>
              </c:strCache>
            </c:strRef>
          </c:cat>
          <c:val>
            <c:numRef>
              <c:f>Affiliates!$E$5:$E$9</c:f>
              <c:numCache>
                <c:formatCode>0%</c:formatCode>
                <c:ptCount val="5"/>
                <c:pt idx="0" formatCode="[$€-2]\ #,##0.00">
                  <c:v>6275</c:v>
                </c:pt>
                <c:pt idx="1">
                  <c:v>0.19702964079377042</c:v>
                </c:pt>
                <c:pt idx="2" formatCode="[$€-2]\ #,##0.00">
                  <c:v>522.91666666666663</c:v>
                </c:pt>
                <c:pt idx="3" formatCode="[$€-2]\ #,##0.00">
                  <c:v>675</c:v>
                </c:pt>
                <c:pt idx="4" formatCode="[$€-2]\ #,##0.00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6-4C3A-AE6D-61A84959E388}"/>
            </c:ext>
          </c:extLst>
        </c:ser>
        <c:ser>
          <c:idx val="3"/>
          <c:order val="3"/>
          <c:tx>
            <c:strRef>
              <c:f>Affiliates!$F$2:$F$4</c:f>
              <c:strCache>
                <c:ptCount val="3"/>
                <c:pt idx="0">
                  <c:v>Reference affiliates of the turnover</c:v>
                </c:pt>
                <c:pt idx="1">
                  <c:v>Branches</c:v>
                </c:pt>
                <c:pt idx="2">
                  <c:v>Burgas</c:v>
                </c:pt>
              </c:strCache>
            </c:strRef>
          </c:tx>
          <c:cat>
            <c:strRef>
              <c:f>Affiliates!$B$5:$B$9</c:f>
              <c:strCache>
                <c:ptCount val="5"/>
                <c:pt idx="0">
                  <c:v>Total for the year</c:v>
                </c:pt>
                <c:pt idx="1">
                  <c:v>Apportionment</c:v>
                </c:pt>
                <c:pt idx="2">
                  <c:v>Average monthly</c:v>
                </c:pt>
                <c:pt idx="3">
                  <c:v>The biggest monthly</c:v>
                </c:pt>
                <c:pt idx="4">
                  <c:v>The lowest monthly</c:v>
                </c:pt>
              </c:strCache>
            </c:strRef>
          </c:cat>
          <c:val>
            <c:numRef>
              <c:f>Affiliates!$F$5:$F$9</c:f>
              <c:numCache>
                <c:formatCode>0%</c:formatCode>
                <c:ptCount val="5"/>
                <c:pt idx="0" formatCode="[$€-2]\ #,##0.00">
                  <c:v>9247</c:v>
                </c:pt>
                <c:pt idx="1">
                  <c:v>0.29034790253705101</c:v>
                </c:pt>
                <c:pt idx="2" formatCode="[$€-2]\ #,##0.00">
                  <c:v>770.58333333333337</c:v>
                </c:pt>
                <c:pt idx="3" formatCode="[$€-2]\ #,##0.00">
                  <c:v>970</c:v>
                </c:pt>
                <c:pt idx="4" formatCode="[$€-2]\ #,##0.00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6-4C3A-AE6D-61A84959E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688592"/>
        <c:axId val="1"/>
      </c:lineChart>
      <c:catAx>
        <c:axId val="45468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[$€-2]\ #,##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54688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321761915438969"/>
          <c:y val="0.10335232188155251"/>
          <c:w val="0.33835911842677957"/>
          <c:h val="0.78491950028592783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0</xdr:row>
      <xdr:rowOff>160020</xdr:rowOff>
    </xdr:from>
    <xdr:to>
      <xdr:col>12</xdr:col>
      <xdr:colOff>510540</xdr:colOff>
      <xdr:row>13</xdr:row>
      <xdr:rowOff>266700</xdr:rowOff>
    </xdr:to>
    <xdr:graphicFrame macro="">
      <xdr:nvGraphicFramePr>
        <xdr:cNvPr id="20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0</xdr:row>
      <xdr:rowOff>121920</xdr:rowOff>
    </xdr:from>
    <xdr:to>
      <xdr:col>13</xdr:col>
      <xdr:colOff>441960</xdr:colOff>
      <xdr:row>11</xdr:row>
      <xdr:rowOff>38100</xdr:rowOff>
    </xdr:to>
    <xdr:graphicFrame macro="">
      <xdr:nvGraphicFramePr>
        <xdr:cNvPr id="410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A10" workbookViewId="0">
      <selection activeCell="D17" sqref="D17"/>
    </sheetView>
  </sheetViews>
  <sheetFormatPr defaultRowHeight="14.4" x14ac:dyDescent="0.3"/>
  <cols>
    <col min="1" max="1" width="2.88671875" customWidth="1"/>
    <col min="2" max="2" width="11.77734375" customWidth="1"/>
    <col min="3" max="3" width="15.5546875" customWidth="1"/>
    <col min="4" max="4" width="14.77734375" customWidth="1"/>
    <col min="5" max="5" width="13.77734375" customWidth="1"/>
    <col min="6" max="7" width="11.77734375" customWidth="1"/>
  </cols>
  <sheetData>
    <row r="1" spans="1:14" ht="15" thickBot="1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x14ac:dyDescent="0.3">
      <c r="A2" s="22"/>
      <c r="B2" s="26" t="s">
        <v>30</v>
      </c>
      <c r="C2" s="27"/>
      <c r="D2" s="27"/>
      <c r="E2" s="27"/>
      <c r="F2" s="27"/>
      <c r="G2" s="28"/>
      <c r="H2" s="22"/>
      <c r="M2" s="22"/>
      <c r="N2" s="22"/>
    </row>
    <row r="3" spans="1:14" x14ac:dyDescent="0.3">
      <c r="A3" s="22"/>
      <c r="B3" s="29"/>
      <c r="C3" s="30"/>
      <c r="D3" s="30"/>
      <c r="E3" s="30"/>
      <c r="F3" s="30"/>
      <c r="G3" s="31"/>
      <c r="H3" s="22"/>
      <c r="M3" s="22"/>
      <c r="N3" s="22"/>
    </row>
    <row r="4" spans="1:14" ht="15.6" x14ac:dyDescent="0.3">
      <c r="A4" s="22"/>
      <c r="B4" s="32" t="s">
        <v>12</v>
      </c>
      <c r="C4" s="24" t="s">
        <v>21</v>
      </c>
      <c r="D4" s="24"/>
      <c r="E4" s="24"/>
      <c r="F4" s="24"/>
      <c r="G4" s="25"/>
      <c r="H4" s="22"/>
      <c r="M4" s="22"/>
      <c r="N4" s="22"/>
    </row>
    <row r="5" spans="1:14" ht="30.75" customHeight="1" x14ac:dyDescent="0.3">
      <c r="A5" s="22"/>
      <c r="B5" s="32"/>
      <c r="C5" s="21" t="s">
        <v>15</v>
      </c>
      <c r="D5" s="7" t="s">
        <v>17</v>
      </c>
      <c r="E5" s="7" t="s">
        <v>18</v>
      </c>
      <c r="F5" s="7" t="s">
        <v>19</v>
      </c>
      <c r="G5" s="8" t="s">
        <v>20</v>
      </c>
      <c r="H5" s="22"/>
      <c r="M5" s="22"/>
      <c r="N5" s="22"/>
    </row>
    <row r="6" spans="1:14" ht="20.25" customHeight="1" x14ac:dyDescent="0.3">
      <c r="A6" s="22"/>
      <c r="B6" s="9" t="s">
        <v>0</v>
      </c>
      <c r="C6" s="10">
        <f>'Annual turnover'!H5</f>
        <v>2060</v>
      </c>
      <c r="D6" s="11">
        <f>C6/'Annual turnover'!$H$17</f>
        <v>6.4682240643054514E-2</v>
      </c>
      <c r="E6" s="10">
        <f>AVERAGE('Annual turnover'!D5:G5)</f>
        <v>515</v>
      </c>
      <c r="F6" s="10">
        <f>MAX('Annual turnover'!D5:G5)</f>
        <v>800</v>
      </c>
      <c r="G6" s="12">
        <f>MIN('Annual turnover'!D5:G5)</f>
        <v>200</v>
      </c>
      <c r="H6" s="22"/>
      <c r="M6" s="22"/>
      <c r="N6" s="22"/>
    </row>
    <row r="7" spans="1:14" ht="21.75" customHeight="1" x14ac:dyDescent="0.3">
      <c r="A7" s="22"/>
      <c r="B7" s="9" t="s">
        <v>1</v>
      </c>
      <c r="C7" s="10">
        <f>'Annual turnover'!H6</f>
        <v>2220</v>
      </c>
      <c r="D7" s="11">
        <f>C7/'Annual turnover'!$H$17</f>
        <v>6.9706103993971369E-2</v>
      </c>
      <c r="E7" s="10">
        <f>AVERAGE('Annual turnover'!D6:G6)</f>
        <v>555</v>
      </c>
      <c r="F7" s="10">
        <f>MAX('Annual turnover'!D6:G6)</f>
        <v>700</v>
      </c>
      <c r="G7" s="12">
        <f>MIN('Annual turnover'!D6:G6)</f>
        <v>440</v>
      </c>
      <c r="H7" s="22"/>
      <c r="M7" s="22"/>
      <c r="N7" s="22"/>
    </row>
    <row r="8" spans="1:14" ht="19.5" customHeight="1" x14ac:dyDescent="0.3">
      <c r="A8" s="22"/>
      <c r="B8" s="9" t="s">
        <v>2</v>
      </c>
      <c r="C8" s="10">
        <f>'Annual turnover'!H7</f>
        <v>2025</v>
      </c>
      <c r="D8" s="11">
        <f>C8/'Annual turnover'!$H$17</f>
        <v>6.3583270535041453E-2</v>
      </c>
      <c r="E8" s="10">
        <f>AVERAGE('Annual turnover'!D7:G7)</f>
        <v>506.25</v>
      </c>
      <c r="F8" s="10">
        <f>MAX('Annual turnover'!D7:G7)</f>
        <v>710</v>
      </c>
      <c r="G8" s="12">
        <f>MIN('Annual turnover'!D7:G7)</f>
        <v>360</v>
      </c>
      <c r="H8" s="22"/>
      <c r="M8" s="22"/>
      <c r="N8" s="22"/>
    </row>
    <row r="9" spans="1:14" ht="20.25" customHeight="1" x14ac:dyDescent="0.3">
      <c r="A9" s="22"/>
      <c r="B9" s="9" t="s">
        <v>3</v>
      </c>
      <c r="C9" s="10">
        <f>'Annual turnover'!H8</f>
        <v>3005</v>
      </c>
      <c r="D9" s="11">
        <f>C9/'Annual turnover'!$H$17</f>
        <v>9.4354433559407189E-2</v>
      </c>
      <c r="E9" s="10">
        <f>AVERAGE('Annual turnover'!D8:G8)</f>
        <v>751.25</v>
      </c>
      <c r="F9" s="10">
        <f>MAX('Annual turnover'!D8:G8)</f>
        <v>800</v>
      </c>
      <c r="G9" s="12">
        <f>MIN('Annual turnover'!D8:G8)</f>
        <v>675</v>
      </c>
      <c r="H9" s="22"/>
      <c r="M9" s="22"/>
      <c r="N9" s="22"/>
    </row>
    <row r="10" spans="1:14" ht="23.25" customHeight="1" x14ac:dyDescent="0.3">
      <c r="A10" s="22"/>
      <c r="B10" s="9" t="s">
        <v>4</v>
      </c>
      <c r="C10" s="10">
        <f>'Annual turnover'!H9</f>
        <v>2940</v>
      </c>
      <c r="D10" s="11">
        <f>C10/'Annual turnover'!$H$17</f>
        <v>9.2313489073097207E-2</v>
      </c>
      <c r="E10" s="10">
        <f>AVERAGE('Annual turnover'!D9:G9)</f>
        <v>735</v>
      </c>
      <c r="F10" s="10">
        <f>MAX('Annual turnover'!D9:G9)</f>
        <v>860</v>
      </c>
      <c r="G10" s="12">
        <f>MIN('Annual turnover'!D9:G9)</f>
        <v>600</v>
      </c>
      <c r="H10" s="22"/>
      <c r="M10" s="22"/>
      <c r="N10" s="22"/>
    </row>
    <row r="11" spans="1:14" ht="24.75" customHeight="1" x14ac:dyDescent="0.3">
      <c r="A11" s="22"/>
      <c r="B11" s="9" t="s">
        <v>5</v>
      </c>
      <c r="C11" s="10">
        <f>'Annual turnover'!H10</f>
        <v>3110</v>
      </c>
      <c r="D11" s="11">
        <f>C11/'Annual turnover'!$H$17</f>
        <v>9.7651343883446373E-2</v>
      </c>
      <c r="E11" s="10">
        <f>AVERAGE('Annual turnover'!D10:G10)</f>
        <v>777.5</v>
      </c>
      <c r="F11" s="10">
        <f>MAX('Annual turnover'!D10:G10)</f>
        <v>970</v>
      </c>
      <c r="G11" s="12">
        <f>MIN('Annual turnover'!D10:G10)</f>
        <v>570</v>
      </c>
      <c r="H11" s="22"/>
      <c r="M11" s="22"/>
      <c r="N11" s="22"/>
    </row>
    <row r="12" spans="1:14" ht="21.75" customHeight="1" x14ac:dyDescent="0.3">
      <c r="A12" s="22"/>
      <c r="B12" s="9" t="s">
        <v>6</v>
      </c>
      <c r="C12" s="10">
        <f>'Annual turnover'!H11</f>
        <v>2055</v>
      </c>
      <c r="D12" s="11">
        <f>C12/'Annual turnover'!$H$17</f>
        <v>6.4525244913338359E-2</v>
      </c>
      <c r="E12" s="10">
        <f>AVERAGE('Annual turnover'!D11:G11)</f>
        <v>513.75</v>
      </c>
      <c r="F12" s="10">
        <f>MAX('Annual turnover'!D11:G11)</f>
        <v>698</v>
      </c>
      <c r="G12" s="12">
        <f>MIN('Annual turnover'!D11:G11)</f>
        <v>330</v>
      </c>
      <c r="H12" s="22"/>
      <c r="M12" s="22"/>
      <c r="N12" s="22"/>
    </row>
    <row r="13" spans="1:14" ht="21.75" customHeight="1" x14ac:dyDescent="0.3">
      <c r="A13" s="22"/>
      <c r="B13" s="9" t="s">
        <v>7</v>
      </c>
      <c r="C13" s="10">
        <f>'Annual turnover'!H12</f>
        <v>2520</v>
      </c>
      <c r="D13" s="11">
        <f>C13/'Annual turnover'!$H$17</f>
        <v>7.9125847776940469E-2</v>
      </c>
      <c r="E13" s="10">
        <f>AVERAGE('Annual turnover'!D12:G12)</f>
        <v>630</v>
      </c>
      <c r="F13" s="10">
        <f>MAX('Annual turnover'!D12:G12)</f>
        <v>800</v>
      </c>
      <c r="G13" s="12">
        <f>MIN('Annual turnover'!D12:G12)</f>
        <v>400</v>
      </c>
      <c r="H13" s="22"/>
      <c r="M13" s="22"/>
      <c r="N13" s="22"/>
    </row>
    <row r="14" spans="1:14" ht="24" customHeight="1" x14ac:dyDescent="0.3">
      <c r="A14" s="22"/>
      <c r="B14" s="9" t="s">
        <v>8</v>
      </c>
      <c r="C14" s="10">
        <f>'Annual turnover'!H13</f>
        <v>3048</v>
      </c>
      <c r="D14" s="11">
        <f>C14/'Annual turnover'!$H$17</f>
        <v>9.5704596834966085E-2</v>
      </c>
      <c r="E14" s="10">
        <f>AVERAGE('Annual turnover'!D13:G13)</f>
        <v>762</v>
      </c>
      <c r="F14" s="10">
        <f>MAX('Annual turnover'!D13:G13)</f>
        <v>968</v>
      </c>
      <c r="G14" s="12">
        <f>MIN('Annual turnover'!D13:G13)</f>
        <v>500</v>
      </c>
      <c r="H14" s="22"/>
      <c r="I14" s="22"/>
      <c r="J14" s="22"/>
      <c r="K14" s="22"/>
      <c r="L14" s="22"/>
      <c r="M14" s="22"/>
      <c r="N14" s="22"/>
    </row>
    <row r="15" spans="1:14" ht="24.75" customHeight="1" x14ac:dyDescent="0.3">
      <c r="A15" s="22"/>
      <c r="B15" s="9" t="s">
        <v>9</v>
      </c>
      <c r="C15" s="10">
        <f>'Annual turnover'!H14</f>
        <v>2540</v>
      </c>
      <c r="D15" s="11">
        <f>C15/'Annual turnover'!$H$17</f>
        <v>7.9753830695805078E-2</v>
      </c>
      <c r="E15" s="10">
        <f>AVERAGE('Annual turnover'!D14:G14)</f>
        <v>635</v>
      </c>
      <c r="F15" s="10">
        <f>MAX('Annual turnover'!D14:G14)</f>
        <v>850</v>
      </c>
      <c r="G15" s="12">
        <f>MIN('Annual turnover'!D14:G14)</f>
        <v>330</v>
      </c>
      <c r="H15" s="22"/>
      <c r="I15" s="22"/>
      <c r="J15" s="22"/>
      <c r="K15" s="22"/>
      <c r="L15" s="22"/>
      <c r="M15" s="22"/>
      <c r="N15" s="22"/>
    </row>
    <row r="16" spans="1:14" ht="24.75" customHeight="1" x14ac:dyDescent="0.3">
      <c r="A16" s="22"/>
      <c r="B16" s="9" t="s">
        <v>10</v>
      </c>
      <c r="C16" s="10">
        <f>'Annual turnover'!H15</f>
        <v>3350</v>
      </c>
      <c r="D16" s="11">
        <f>C16/'Annual turnover'!$H$17</f>
        <v>0.10518713890982165</v>
      </c>
      <c r="E16" s="10">
        <f>AVERAGE('Annual turnover'!D15:G15)</f>
        <v>837.5</v>
      </c>
      <c r="F16" s="10">
        <f>MAX('Annual turnover'!D15:G15)</f>
        <v>970</v>
      </c>
      <c r="G16" s="12">
        <f>MIN('Annual turnover'!D15:G15)</f>
        <v>670</v>
      </c>
      <c r="H16" s="22"/>
      <c r="I16" s="22"/>
      <c r="J16" s="22"/>
      <c r="K16" s="22"/>
      <c r="L16" s="22"/>
      <c r="M16" s="22"/>
      <c r="N16" s="22"/>
    </row>
    <row r="17" spans="1:14" ht="23.25" customHeight="1" thickBot="1" x14ac:dyDescent="0.35">
      <c r="A17" s="22"/>
      <c r="B17" s="13" t="s">
        <v>11</v>
      </c>
      <c r="C17" s="14">
        <f>'Annual turnover'!H16</f>
        <v>2975</v>
      </c>
      <c r="D17" s="15">
        <f>C17/'Annual turnover'!$H$17</f>
        <v>9.3412459181110269E-2</v>
      </c>
      <c r="E17" s="14">
        <f>AVERAGE('Annual turnover'!D16:G16)</f>
        <v>743.75</v>
      </c>
      <c r="F17" s="14">
        <f>MAX('Annual turnover'!D16:G16)</f>
        <v>840</v>
      </c>
      <c r="G17" s="16">
        <f>MIN('Annual turnover'!D16:G16)</f>
        <v>570</v>
      </c>
      <c r="H17" s="22"/>
      <c r="I17" s="22"/>
      <c r="J17" s="22"/>
      <c r="K17" s="22"/>
      <c r="L17" s="22"/>
      <c r="M17" s="22"/>
      <c r="N17" s="22"/>
    </row>
    <row r="18" spans="1:14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</row>
  </sheetData>
  <mergeCells count="3">
    <mergeCell ref="C4:G4"/>
    <mergeCell ref="B2:G3"/>
    <mergeCell ref="B4:B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C4" sqref="C4:F4"/>
    </sheetView>
  </sheetViews>
  <sheetFormatPr defaultRowHeight="14.4" x14ac:dyDescent="0.3"/>
  <cols>
    <col min="1" max="1" width="3.77734375" customWidth="1"/>
    <col min="2" max="2" width="18.21875" customWidth="1"/>
    <col min="3" max="3" width="10.44140625" customWidth="1"/>
    <col min="4" max="4" width="10.21875" customWidth="1"/>
    <col min="5" max="5" width="10.5546875" customWidth="1"/>
    <col min="6" max="6" width="11.21875" customWidth="1"/>
  </cols>
  <sheetData>
    <row r="1" spans="1:17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3" customHeight="1" x14ac:dyDescent="0.3">
      <c r="A2" s="22"/>
      <c r="B2" s="34" t="s">
        <v>31</v>
      </c>
      <c r="C2" s="34"/>
      <c r="D2" s="34"/>
      <c r="E2" s="34"/>
      <c r="F2" s="20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ht="15.6" x14ac:dyDescent="0.3">
      <c r="A3" s="22"/>
      <c r="B3" s="34" t="s">
        <v>22</v>
      </c>
      <c r="C3" s="33" t="s">
        <v>16</v>
      </c>
      <c r="D3" s="33"/>
      <c r="E3" s="33"/>
      <c r="F3" s="33"/>
      <c r="G3" s="22"/>
      <c r="N3" s="22"/>
      <c r="O3" s="22"/>
      <c r="P3" s="22"/>
      <c r="Q3" s="22"/>
    </row>
    <row r="4" spans="1:17" ht="18.75" customHeight="1" x14ac:dyDescent="0.3">
      <c r="A4" s="22"/>
      <c r="B4" s="34"/>
      <c r="C4" s="2" t="s">
        <v>29</v>
      </c>
      <c r="D4" s="2" t="s">
        <v>28</v>
      </c>
      <c r="E4" s="2" t="s">
        <v>32</v>
      </c>
      <c r="F4" s="2" t="s">
        <v>13</v>
      </c>
      <c r="G4" s="22"/>
      <c r="N4" s="22"/>
      <c r="O4" s="22"/>
      <c r="P4" s="22"/>
      <c r="Q4" s="22"/>
    </row>
    <row r="5" spans="1:17" ht="22.5" customHeight="1" x14ac:dyDescent="0.3">
      <c r="A5" s="22"/>
      <c r="B5" s="17" t="s">
        <v>23</v>
      </c>
      <c r="C5" s="18">
        <f>'Annual turnover'!D17</f>
        <v>8200</v>
      </c>
      <c r="D5" s="18">
        <f>'Annual turnover'!E17</f>
        <v>8126</v>
      </c>
      <c r="E5" s="18">
        <f>'Annual turnover'!F17</f>
        <v>6275</v>
      </c>
      <c r="F5" s="18">
        <f>'Annual turnover'!G17</f>
        <v>9247</v>
      </c>
      <c r="G5" s="22"/>
      <c r="N5" s="22"/>
      <c r="O5" s="22"/>
      <c r="P5" s="22"/>
      <c r="Q5" s="22"/>
    </row>
    <row r="6" spans="1:17" ht="22.5" customHeight="1" x14ac:dyDescent="0.3">
      <c r="A6" s="22"/>
      <c r="B6" s="17" t="s">
        <v>17</v>
      </c>
      <c r="C6" s="19">
        <f>'Annual turnover'!D17/'Annual turnover'!H17</f>
        <v>0.25747299673448881</v>
      </c>
      <c r="D6" s="19">
        <f>'Annual turnover'!E17/'Annual turnover'!H17</f>
        <v>0.25514945993468979</v>
      </c>
      <c r="E6" s="19">
        <f>'Annual turnover'!F17/'Annual turnover'!H17</f>
        <v>0.19702964079377042</v>
      </c>
      <c r="F6" s="19">
        <f>'Annual turnover'!G17/'Annual turnover'!H17</f>
        <v>0.29034790253705101</v>
      </c>
      <c r="G6" s="22"/>
      <c r="N6" s="22"/>
      <c r="O6" s="22"/>
      <c r="P6" s="22"/>
      <c r="Q6" s="22"/>
    </row>
    <row r="7" spans="1:17" ht="20.25" customHeight="1" x14ac:dyDescent="0.3">
      <c r="A7" s="22"/>
      <c r="B7" s="17" t="s">
        <v>24</v>
      </c>
      <c r="C7" s="18">
        <f>'Annual turnover'!D17/12</f>
        <v>683.33333333333337</v>
      </c>
      <c r="D7" s="18">
        <f>D5/12</f>
        <v>677.16666666666663</v>
      </c>
      <c r="E7" s="18">
        <f>E5/12</f>
        <v>522.91666666666663</v>
      </c>
      <c r="F7" s="18">
        <f>F5/12</f>
        <v>770.58333333333337</v>
      </c>
      <c r="G7" s="22"/>
      <c r="N7" s="22"/>
      <c r="O7" s="22"/>
      <c r="P7" s="22"/>
      <c r="Q7" s="22"/>
    </row>
    <row r="8" spans="1:17" ht="23.25" customHeight="1" x14ac:dyDescent="0.3">
      <c r="A8" s="22"/>
      <c r="B8" s="17" t="s">
        <v>25</v>
      </c>
      <c r="C8" s="18">
        <f>MAX('Annual turnover'!D5:D16)</f>
        <v>910</v>
      </c>
      <c r="D8" s="18">
        <f>MAX('Annual turnover'!E5:E16)</f>
        <v>968</v>
      </c>
      <c r="E8" s="18">
        <f>MAX('Annual turnover'!F5:F16)</f>
        <v>675</v>
      </c>
      <c r="F8" s="18">
        <f>MAX('Annual turnover'!G5:G16)</f>
        <v>970</v>
      </c>
      <c r="G8" s="22"/>
      <c r="N8" s="22"/>
      <c r="O8" s="22"/>
      <c r="P8" s="22"/>
      <c r="Q8" s="22"/>
    </row>
    <row r="9" spans="1:17" ht="24" customHeight="1" x14ac:dyDescent="0.3">
      <c r="A9" s="22"/>
      <c r="B9" s="17" t="s">
        <v>26</v>
      </c>
      <c r="C9" s="18">
        <f>MIN('Annual turnover'!D5:D16)</f>
        <v>420</v>
      </c>
      <c r="D9" s="18">
        <f>MIN('Annual turnover'!E5:E16)</f>
        <v>200</v>
      </c>
      <c r="E9" s="18">
        <f>MIN('Annual turnover'!F5:F16)</f>
        <v>330</v>
      </c>
      <c r="F9" s="18">
        <f>MIN('Annual turnover'!G5:G16)</f>
        <v>405</v>
      </c>
      <c r="G9" s="22"/>
      <c r="N9" s="22"/>
      <c r="O9" s="22"/>
      <c r="P9" s="22"/>
      <c r="Q9" s="22"/>
    </row>
    <row r="10" spans="1:17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</sheetData>
  <mergeCells count="3">
    <mergeCell ref="C3:F3"/>
    <mergeCell ref="B3:B4"/>
    <mergeCell ref="B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A4" workbookViewId="0">
      <selection activeCell="G11" sqref="G11"/>
    </sheetView>
  </sheetViews>
  <sheetFormatPr defaultRowHeight="14.4" x14ac:dyDescent="0.3"/>
  <cols>
    <col min="1" max="1" width="2.5546875" customWidth="1"/>
    <col min="2" max="2" width="6.77734375" customWidth="1"/>
    <col min="3" max="3" width="17.44140625" customWidth="1"/>
    <col min="4" max="4" width="11.21875" bestFit="1" customWidth="1"/>
    <col min="5" max="7" width="9.44140625" bestFit="1" customWidth="1"/>
    <col min="8" max="8" width="16.77734375" customWidth="1"/>
  </cols>
  <sheetData>
    <row r="1" spans="1:14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ht="24.75" customHeight="1" x14ac:dyDescent="0.3">
      <c r="A2" s="22"/>
      <c r="B2" s="35" t="s">
        <v>27</v>
      </c>
      <c r="C2" s="35"/>
      <c r="D2" s="35"/>
      <c r="E2" s="35"/>
      <c r="F2" s="35"/>
      <c r="G2" s="35"/>
      <c r="H2" s="35"/>
      <c r="I2" s="22"/>
      <c r="J2" s="22"/>
      <c r="K2" s="22"/>
      <c r="L2" s="22"/>
      <c r="M2" s="22"/>
      <c r="N2" s="22"/>
    </row>
    <row r="3" spans="1:14" x14ac:dyDescent="0.3">
      <c r="A3" s="22"/>
      <c r="B3" s="39"/>
      <c r="C3" s="40"/>
      <c r="D3" s="36" t="s">
        <v>16</v>
      </c>
      <c r="E3" s="36"/>
      <c r="F3" s="36"/>
      <c r="G3" s="36"/>
      <c r="H3" s="37" t="s">
        <v>14</v>
      </c>
      <c r="I3" s="22"/>
      <c r="J3" s="22"/>
      <c r="K3" s="22"/>
      <c r="L3" s="22"/>
      <c r="M3" s="22"/>
      <c r="N3" s="22"/>
    </row>
    <row r="4" spans="1:14" x14ac:dyDescent="0.3">
      <c r="A4" s="22"/>
      <c r="B4" s="41"/>
      <c r="C4" s="42"/>
      <c r="D4" s="2" t="s">
        <v>29</v>
      </c>
      <c r="E4" s="2" t="s">
        <v>28</v>
      </c>
      <c r="F4" s="2" t="s">
        <v>32</v>
      </c>
      <c r="G4" s="2" t="s">
        <v>13</v>
      </c>
      <c r="H4" s="37"/>
      <c r="I4" s="22"/>
      <c r="J4" s="22"/>
      <c r="K4" s="22"/>
      <c r="L4" s="22"/>
      <c r="M4" s="22"/>
      <c r="N4" s="22"/>
    </row>
    <row r="5" spans="1:14" x14ac:dyDescent="0.3">
      <c r="A5" s="22"/>
      <c r="B5" s="38" t="s">
        <v>12</v>
      </c>
      <c r="C5" s="3" t="s">
        <v>0</v>
      </c>
      <c r="D5" s="4">
        <v>420</v>
      </c>
      <c r="E5" s="5">
        <v>200</v>
      </c>
      <c r="F5" s="5">
        <v>640</v>
      </c>
      <c r="G5" s="5">
        <v>800</v>
      </c>
      <c r="H5" s="5">
        <f>D5+E5+F5+G5</f>
        <v>2060</v>
      </c>
      <c r="I5" s="22"/>
      <c r="J5" s="22"/>
      <c r="K5" s="22"/>
      <c r="L5" s="22"/>
      <c r="M5" s="22"/>
      <c r="N5" s="22"/>
    </row>
    <row r="6" spans="1:14" x14ac:dyDescent="0.3">
      <c r="A6" s="22"/>
      <c r="B6" s="38"/>
      <c r="C6" s="3" t="s">
        <v>1</v>
      </c>
      <c r="D6" s="4">
        <v>530</v>
      </c>
      <c r="E6" s="5">
        <v>550</v>
      </c>
      <c r="F6" s="5">
        <v>440</v>
      </c>
      <c r="G6" s="5">
        <v>700</v>
      </c>
      <c r="H6" s="5">
        <f t="shared" ref="H6:H16" si="0">D6+E6+F6+G6</f>
        <v>2220</v>
      </c>
      <c r="I6" s="22"/>
      <c r="J6" s="22"/>
      <c r="K6" s="22"/>
      <c r="L6" s="22"/>
      <c r="M6" s="22"/>
      <c r="N6" s="22"/>
    </row>
    <row r="7" spans="1:14" x14ac:dyDescent="0.3">
      <c r="A7" s="22"/>
      <c r="B7" s="38"/>
      <c r="C7" s="3" t="s">
        <v>2</v>
      </c>
      <c r="D7" s="4">
        <v>710</v>
      </c>
      <c r="E7" s="5">
        <v>360</v>
      </c>
      <c r="F7" s="5">
        <v>550</v>
      </c>
      <c r="G7" s="5">
        <v>405</v>
      </c>
      <c r="H7" s="5">
        <f t="shared" si="0"/>
        <v>2025</v>
      </c>
      <c r="I7" s="22"/>
      <c r="J7" s="22"/>
      <c r="K7" s="22"/>
      <c r="L7" s="22"/>
      <c r="M7" s="22"/>
      <c r="N7" s="22"/>
    </row>
    <row r="8" spans="1:14" x14ac:dyDescent="0.3">
      <c r="A8" s="22"/>
      <c r="B8" s="38"/>
      <c r="C8" s="3" t="s">
        <v>3</v>
      </c>
      <c r="D8" s="4">
        <v>750</v>
      </c>
      <c r="E8" s="5">
        <v>800</v>
      </c>
      <c r="F8" s="5">
        <v>675</v>
      </c>
      <c r="G8" s="5">
        <v>780</v>
      </c>
      <c r="H8" s="5">
        <f t="shared" si="0"/>
        <v>3005</v>
      </c>
      <c r="I8" s="22"/>
      <c r="J8" s="22"/>
      <c r="K8" s="22"/>
      <c r="L8" s="22"/>
      <c r="M8" s="22"/>
      <c r="N8" s="22"/>
    </row>
    <row r="9" spans="1:14" x14ac:dyDescent="0.3">
      <c r="A9" s="22"/>
      <c r="B9" s="38"/>
      <c r="C9" s="3" t="s">
        <v>4</v>
      </c>
      <c r="D9" s="4">
        <v>800</v>
      </c>
      <c r="E9" s="5">
        <v>680</v>
      </c>
      <c r="F9" s="5">
        <v>600</v>
      </c>
      <c r="G9" s="5">
        <v>860</v>
      </c>
      <c r="H9" s="5">
        <f t="shared" si="0"/>
        <v>2940</v>
      </c>
      <c r="I9" s="22"/>
      <c r="J9" s="22"/>
      <c r="K9" s="22"/>
      <c r="L9" s="22"/>
      <c r="M9" s="22"/>
      <c r="N9" s="22"/>
    </row>
    <row r="10" spans="1:14" x14ac:dyDescent="0.3">
      <c r="A10" s="22"/>
      <c r="B10" s="38"/>
      <c r="C10" s="3" t="s">
        <v>5</v>
      </c>
      <c r="D10" s="4">
        <v>680</v>
      </c>
      <c r="E10" s="5">
        <v>890</v>
      </c>
      <c r="F10" s="5">
        <v>570</v>
      </c>
      <c r="G10" s="5">
        <v>970</v>
      </c>
      <c r="H10" s="5">
        <f t="shared" si="0"/>
        <v>3110</v>
      </c>
      <c r="I10" s="22"/>
      <c r="J10" s="22"/>
      <c r="K10" s="22"/>
      <c r="L10" s="22"/>
      <c r="M10" s="22"/>
      <c r="N10" s="22"/>
    </row>
    <row r="11" spans="1:14" x14ac:dyDescent="0.3">
      <c r="A11" s="22"/>
      <c r="B11" s="38"/>
      <c r="C11" s="3" t="s">
        <v>6</v>
      </c>
      <c r="D11" s="4">
        <v>420</v>
      </c>
      <c r="E11" s="5">
        <v>698</v>
      </c>
      <c r="F11" s="5">
        <v>330</v>
      </c>
      <c r="G11" s="5">
        <v>607</v>
      </c>
      <c r="H11" s="5">
        <f t="shared" si="0"/>
        <v>2055</v>
      </c>
      <c r="I11" s="22"/>
      <c r="J11" s="22"/>
      <c r="K11" s="22"/>
      <c r="L11" s="22"/>
      <c r="M11" s="22"/>
      <c r="N11" s="22"/>
    </row>
    <row r="12" spans="1:14" x14ac:dyDescent="0.3">
      <c r="A12" s="22"/>
      <c r="B12" s="38"/>
      <c r="C12" s="3" t="s">
        <v>7</v>
      </c>
      <c r="D12" s="4">
        <v>750</v>
      </c>
      <c r="E12" s="5">
        <v>570</v>
      </c>
      <c r="F12" s="5">
        <v>400</v>
      </c>
      <c r="G12" s="5">
        <v>800</v>
      </c>
      <c r="H12" s="5">
        <f t="shared" si="0"/>
        <v>2520</v>
      </c>
      <c r="I12" s="22"/>
      <c r="J12" s="22"/>
      <c r="K12" s="22"/>
      <c r="L12" s="22"/>
      <c r="M12" s="22"/>
      <c r="N12" s="22"/>
    </row>
    <row r="13" spans="1:14" x14ac:dyDescent="0.3">
      <c r="A13" s="22"/>
      <c r="B13" s="38"/>
      <c r="C13" s="3" t="s">
        <v>8</v>
      </c>
      <c r="D13" s="4">
        <v>830</v>
      </c>
      <c r="E13" s="5">
        <v>968</v>
      </c>
      <c r="F13" s="5">
        <v>500</v>
      </c>
      <c r="G13" s="5">
        <v>750</v>
      </c>
      <c r="H13" s="5">
        <f t="shared" si="0"/>
        <v>3048</v>
      </c>
      <c r="I13" s="22"/>
      <c r="J13" s="22"/>
      <c r="K13" s="22"/>
      <c r="L13" s="22"/>
      <c r="M13" s="22"/>
      <c r="N13" s="22"/>
    </row>
    <row r="14" spans="1:14" x14ac:dyDescent="0.3">
      <c r="A14" s="22"/>
      <c r="B14" s="38"/>
      <c r="C14" s="3" t="s">
        <v>9</v>
      </c>
      <c r="D14" s="4">
        <v>560</v>
      </c>
      <c r="E14" s="5">
        <v>850</v>
      </c>
      <c r="F14" s="5">
        <v>330</v>
      </c>
      <c r="G14" s="5">
        <v>800</v>
      </c>
      <c r="H14" s="5">
        <f t="shared" si="0"/>
        <v>2540</v>
      </c>
      <c r="I14" s="22"/>
      <c r="J14" s="22"/>
      <c r="K14" s="22"/>
      <c r="L14" s="22"/>
      <c r="M14" s="22"/>
      <c r="N14" s="22"/>
    </row>
    <row r="15" spans="1:14" x14ac:dyDescent="0.3">
      <c r="A15" s="22"/>
      <c r="B15" s="38"/>
      <c r="C15" s="3" t="s">
        <v>10</v>
      </c>
      <c r="D15" s="4">
        <v>910</v>
      </c>
      <c r="E15" s="5">
        <v>800</v>
      </c>
      <c r="F15" s="5">
        <v>670</v>
      </c>
      <c r="G15" s="5">
        <v>970</v>
      </c>
      <c r="H15" s="5">
        <f t="shared" si="0"/>
        <v>3350</v>
      </c>
      <c r="I15" s="22"/>
      <c r="J15" s="22"/>
      <c r="K15" s="22"/>
      <c r="L15" s="22"/>
      <c r="M15" s="22"/>
      <c r="N15" s="22"/>
    </row>
    <row r="16" spans="1:14" x14ac:dyDescent="0.3">
      <c r="A16" s="22"/>
      <c r="B16" s="38"/>
      <c r="C16" s="3" t="s">
        <v>11</v>
      </c>
      <c r="D16" s="4">
        <v>840</v>
      </c>
      <c r="E16" s="5">
        <v>760</v>
      </c>
      <c r="F16" s="5">
        <v>570</v>
      </c>
      <c r="G16" s="5">
        <v>805</v>
      </c>
      <c r="H16" s="5">
        <f t="shared" si="0"/>
        <v>2975</v>
      </c>
      <c r="I16" s="22"/>
      <c r="J16" s="22"/>
      <c r="K16" s="22"/>
      <c r="L16" s="22"/>
      <c r="M16" s="22"/>
      <c r="N16" s="22"/>
    </row>
    <row r="17" spans="1:14" ht="33" customHeight="1" x14ac:dyDescent="0.3">
      <c r="A17" s="22"/>
      <c r="B17" s="35" t="s">
        <v>15</v>
      </c>
      <c r="C17" s="35"/>
      <c r="D17" s="6">
        <f>SUM(D5:D16)</f>
        <v>8200</v>
      </c>
      <c r="E17" s="6">
        <f>SUM(E5:E16)</f>
        <v>8126</v>
      </c>
      <c r="F17" s="6">
        <f>SUM(F5:F16)</f>
        <v>6275</v>
      </c>
      <c r="G17" s="6">
        <f>SUM(G5:G16)</f>
        <v>9247</v>
      </c>
      <c r="H17" s="6">
        <f>SUM(H5:H16)</f>
        <v>31848</v>
      </c>
      <c r="I17" s="22"/>
      <c r="J17" s="22"/>
      <c r="K17" s="22"/>
      <c r="L17" s="22"/>
      <c r="M17" s="22"/>
      <c r="N17" s="22"/>
    </row>
    <row r="18" spans="1:14" x14ac:dyDescent="0.3">
      <c r="A18" s="22"/>
      <c r="B18" s="22"/>
      <c r="C18" s="22"/>
      <c r="D18" s="22"/>
      <c r="E18" s="23"/>
      <c r="F18" s="22"/>
      <c r="G18" s="22"/>
      <c r="H18" s="22"/>
      <c r="I18" s="22"/>
      <c r="J18" s="22"/>
      <c r="K18" s="22"/>
      <c r="L18" s="22"/>
      <c r="M18" s="22"/>
      <c r="N18" s="22"/>
    </row>
    <row r="19" spans="1:14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</row>
    <row r="20" spans="1:14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</row>
    <row r="21" spans="1:14" x14ac:dyDescent="0.3">
      <c r="A21" s="22"/>
      <c r="B21" s="22"/>
      <c r="C21" s="22"/>
      <c r="D21" s="22"/>
      <c r="E21" s="22"/>
      <c r="F21" s="22"/>
      <c r="G21" s="22"/>
      <c r="H21" s="22"/>
    </row>
    <row r="24" spans="1:14" x14ac:dyDescent="0.3">
      <c r="D24" s="1"/>
    </row>
  </sheetData>
  <mergeCells count="6">
    <mergeCell ref="B17:C17"/>
    <mergeCell ref="D3:G3"/>
    <mergeCell ref="H3:H4"/>
    <mergeCell ref="B2:H2"/>
    <mergeCell ref="B5:B16"/>
    <mergeCell ref="B3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turnover</vt:lpstr>
      <vt:lpstr>Affiliates</vt:lpstr>
      <vt:lpstr>Annual turnover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Librarian</dc:creator>
  <cp:lastModifiedBy>lidiya</cp:lastModifiedBy>
  <dcterms:created xsi:type="dcterms:W3CDTF">2016-04-12T14:01:54Z</dcterms:created>
  <dcterms:modified xsi:type="dcterms:W3CDTF">2024-02-11T10:47:36Z</dcterms:modified>
</cp:coreProperties>
</file>