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33FFE6C9-2245-4A65-B7D1-07F8301350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" i="1" l="1"/>
  <c r="F111" i="1"/>
  <c r="F98" i="1"/>
  <c r="F92" i="1"/>
  <c r="A81" i="1"/>
  <c r="E73" i="1"/>
  <c r="E74" i="1"/>
  <c r="E75" i="1"/>
  <c r="E76" i="1"/>
  <c r="E77" i="1"/>
  <c r="E78" i="1"/>
  <c r="E79" i="1"/>
  <c r="E80" i="1"/>
  <c r="E81" i="1"/>
  <c r="D73" i="1"/>
  <c r="D74" i="1"/>
  <c r="D75" i="1"/>
  <c r="D76" i="1"/>
  <c r="D77" i="1"/>
  <c r="D78" i="1"/>
  <c r="D79" i="1"/>
  <c r="D80" i="1"/>
  <c r="D81" i="1"/>
  <c r="C73" i="1"/>
  <c r="C74" i="1"/>
  <c r="C75" i="1"/>
  <c r="C76" i="1"/>
  <c r="C77" i="1"/>
  <c r="C78" i="1"/>
  <c r="C79" i="1"/>
  <c r="C80" i="1"/>
  <c r="C81" i="1"/>
  <c r="B81" i="1"/>
  <c r="E34" i="1"/>
  <c r="C54" i="1"/>
  <c r="G60" i="1"/>
  <c r="E28" i="1"/>
  <c r="B20" i="1"/>
  <c r="A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18" i="1"/>
</calcChain>
</file>

<file path=xl/sharedStrings.xml><?xml version="1.0" encoding="utf-8"?>
<sst xmlns="http://schemas.openxmlformats.org/spreadsheetml/2006/main" count="54" uniqueCount="38">
  <si>
    <t>1A) ESTIME LA ECUACIÓN DE REGRESIÓN QUE DESCRIBA LA RELACIÓN LINEAL ENTRE LAS DOS VARIABLES.</t>
  </si>
  <si>
    <t>EDAD (X)</t>
  </si>
  <si>
    <t>PSS (Y)</t>
  </si>
  <si>
    <t>X*Y</t>
  </si>
  <si>
    <t>X^2</t>
  </si>
  <si>
    <t>Y^2</t>
  </si>
  <si>
    <t xml:space="preserve">ΣX </t>
  </si>
  <si>
    <t>ΣY</t>
  </si>
  <si>
    <t>ΣX*Y</t>
  </si>
  <si>
    <t>ΣX^2</t>
  </si>
  <si>
    <t>ΣY^2</t>
  </si>
  <si>
    <t>n =</t>
  </si>
  <si>
    <t>b =</t>
  </si>
  <si>
    <t>a =</t>
  </si>
  <si>
    <t>ECUACIÓN DE REGRESIÓN LINEAL</t>
  </si>
  <si>
    <t>Interpretación: Por cada incremento unitario en la edad, el valor de la presión sanguínea sistólica se incrementa en promedio en 0.4629</t>
  </si>
  <si>
    <t>1B) CALCULE EL COEFICIENTE DE CORRELACIÓN E INTERPRETE</t>
  </si>
  <si>
    <r>
      <t>–</t>
    </r>
    <r>
      <rPr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</rPr>
      <t>≤</t>
    </r>
    <r>
      <rPr>
        <sz val="16"/>
        <color theme="1"/>
        <rFont val="Calibri"/>
        <family val="2"/>
        <scheme val="minor"/>
      </rPr>
      <t xml:space="preserve"> r </t>
    </r>
    <r>
      <rPr>
        <sz val="16"/>
        <color theme="1"/>
        <rFont val="Calibri"/>
        <family val="2"/>
      </rPr>
      <t>≤</t>
    </r>
    <r>
      <rPr>
        <sz val="16"/>
        <color theme="1"/>
        <rFont val="Calibri"/>
        <family val="2"/>
        <scheme val="minor"/>
      </rPr>
      <t xml:space="preserve"> 1</t>
    </r>
  </si>
  <si>
    <t xml:space="preserve">r = </t>
  </si>
  <si>
    <t>Interpretación: Existe una correlación positiva intensa y directa entre la edad y la presión sanguínea sistólica.</t>
  </si>
  <si>
    <t>Donde:</t>
  </si>
  <si>
    <t>1C) CALCULE EL COEFICIENTE DE DETERMINACIÓN E INTERPRETE</t>
  </si>
  <si>
    <t>Interpretación: El coeficiente de determinación es mayor que 70%, por lo tanto, tiene un buen ajuste y la ecuación de regresión estimada es representativa.</t>
  </si>
  <si>
    <t xml:space="preserve"> R^2 =</t>
  </si>
  <si>
    <t xml:space="preserve">Interpretación: Se observa que los puntos tienen un patrón de una línea recta directa. Por lo tanto, podemos afirmar que existe una relación lineal entre la edad y la presión sanguínea sistólica. </t>
  </si>
  <si>
    <t>2A) CALCULE E INTERPRETE EL COEFICIENTE DE CORRELACIÓN</t>
  </si>
  <si>
    <t>PESO (Y)</t>
  </si>
  <si>
    <t>r =</t>
  </si>
  <si>
    <t>Interpretación: Existe una correlación positiva intensa y directa entre la edad y el peso.</t>
  </si>
  <si>
    <t>2B) HALLE LA ECUACIÓN DE REGRESIÓN LINEAL</t>
  </si>
  <si>
    <t xml:space="preserve"> </t>
  </si>
  <si>
    <t>Interpretación: Por cada incremento unitario en la edad, el peso se incrementa en promedio en 2.93 kg</t>
  </si>
  <si>
    <t>2C) ESTIME EL PESO PARA UN PACIENTE DE 10 AÑOS DE EDAD</t>
  </si>
  <si>
    <t>Interpretación: Cuando la edad de un paciente es de 10 años, el peso estimado para dicho paciente es 48.991 kg</t>
  </si>
  <si>
    <t>2D) DETERMINE E INTERPRETE EL COEFICIENTE DE DETERMINACIÓN</t>
  </si>
  <si>
    <t>R^2 =</t>
  </si>
  <si>
    <t>Interpretación: Se observa que los puntos tienen un patrón de una línea recta directa. Por lo tanto, podemos afirmar que existe una relación lineal entre la edad y el peso.</t>
  </si>
  <si>
    <t>Ciclaly Almeda Garcia 10112563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</si>
</sst>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0" xfId="0" applyFill="1"/>
    <xf numFmtId="0" fontId="0" fillId="0" borderId="0" xfId="0" applyFill="1"/>
    <xf numFmtId="0" fontId="0" fillId="2" borderId="7" xfId="0" applyFill="1" applyBorder="1" applyAlignment="1">
      <alignment horizontal="left" vertical="center"/>
    </xf>
    <xf numFmtId="164" fontId="0" fillId="2" borderId="7" xfId="0" applyNumberFormat="1" applyFill="1" applyBorder="1" applyAlignment="1">
      <alignment horizontal="left" vertical="center"/>
    </xf>
    <xf numFmtId="0" fontId="0" fillId="2" borderId="8" xfId="0" applyFill="1" applyBorder="1" applyAlignment="1">
      <alignment horizontal="right" vertical="center"/>
    </xf>
    <xf numFmtId="164" fontId="0" fillId="2" borderId="7" xfId="0" applyNumberFormat="1" applyFill="1" applyBorder="1" applyAlignment="1">
      <alignment horizontal="left"/>
    </xf>
    <xf numFmtId="10" fontId="0" fillId="2" borderId="7" xfId="0" applyNumberFormat="1" applyFill="1" applyBorder="1" applyAlignment="1">
      <alignment horizontal="left"/>
    </xf>
    <xf numFmtId="2" fontId="0" fillId="2" borderId="7" xfId="0" applyNumberFormat="1" applyFill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lineal entre la edad y la presión sanguínea sistólica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PSS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907034038713346E-2"/>
                  <c:y val="0.33464201901936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Hoja1!$A$5:$A$17</c:f>
              <c:numCache>
                <c:formatCode>General</c:formatCode>
                <c:ptCount val="13"/>
                <c:pt idx="0">
                  <c:v>20</c:v>
                </c:pt>
                <c:pt idx="1">
                  <c:v>43</c:v>
                </c:pt>
                <c:pt idx="2">
                  <c:v>63</c:v>
                </c:pt>
                <c:pt idx="3">
                  <c:v>26</c:v>
                </c:pt>
                <c:pt idx="4">
                  <c:v>53</c:v>
                </c:pt>
                <c:pt idx="5">
                  <c:v>31</c:v>
                </c:pt>
                <c:pt idx="6">
                  <c:v>58</c:v>
                </c:pt>
                <c:pt idx="7">
                  <c:v>46</c:v>
                </c:pt>
                <c:pt idx="8">
                  <c:v>58</c:v>
                </c:pt>
                <c:pt idx="9">
                  <c:v>70</c:v>
                </c:pt>
                <c:pt idx="10">
                  <c:v>46</c:v>
                </c:pt>
                <c:pt idx="11">
                  <c:v>53</c:v>
                </c:pt>
                <c:pt idx="12">
                  <c:v>70</c:v>
                </c:pt>
              </c:numCache>
            </c:numRef>
          </c:xVal>
          <c:yVal>
            <c:numRef>
              <c:f>Hoja1!$B$5:$B$17</c:f>
              <c:numCache>
                <c:formatCode>General</c:formatCode>
                <c:ptCount val="13"/>
                <c:pt idx="0">
                  <c:v>120</c:v>
                </c:pt>
                <c:pt idx="1">
                  <c:v>128</c:v>
                </c:pt>
                <c:pt idx="2">
                  <c:v>141</c:v>
                </c:pt>
                <c:pt idx="3">
                  <c:v>126</c:v>
                </c:pt>
                <c:pt idx="4">
                  <c:v>134</c:v>
                </c:pt>
                <c:pt idx="5">
                  <c:v>128</c:v>
                </c:pt>
                <c:pt idx="6">
                  <c:v>136</c:v>
                </c:pt>
                <c:pt idx="7">
                  <c:v>132</c:v>
                </c:pt>
                <c:pt idx="8">
                  <c:v>140</c:v>
                </c:pt>
                <c:pt idx="9">
                  <c:v>144</c:v>
                </c:pt>
                <c:pt idx="10">
                  <c:v>128</c:v>
                </c:pt>
                <c:pt idx="11">
                  <c:v>136</c:v>
                </c:pt>
                <c:pt idx="12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2-4EF7-8C9D-1665D7C39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6384"/>
        <c:axId val="317740544"/>
      </c:scatterChart>
      <c:valAx>
        <c:axId val="3177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740544"/>
        <c:crosses val="autoZero"/>
        <c:crossBetween val="midCat"/>
      </c:valAx>
      <c:valAx>
        <c:axId val="3177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PRESIÓN SANGUÍNEA SISTÓLICA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0916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7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</a:t>
            </a:r>
            <a:r>
              <a:rPr lang="en-US" baseline="0"/>
              <a:t> lineal entre la edad y el peso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Hoja1!$B$72</c:f>
              <c:strCache>
                <c:ptCount val="1"/>
                <c:pt idx="0">
                  <c:v>PESO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79816476428817E-2"/>
                  <c:y val="0.32573104832484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Hoja1!$A$73:$A$80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</c:numCache>
            </c:numRef>
          </c:xVal>
          <c:yVal>
            <c:numRef>
              <c:f>Hoja1!$B$73:$B$80</c:f>
              <c:numCache>
                <c:formatCode>General</c:formatCode>
                <c:ptCount val="8"/>
                <c:pt idx="0">
                  <c:v>56</c:v>
                </c:pt>
                <c:pt idx="1">
                  <c:v>42</c:v>
                </c:pt>
                <c:pt idx="2">
                  <c:v>51</c:v>
                </c:pt>
                <c:pt idx="3">
                  <c:v>54</c:v>
                </c:pt>
                <c:pt idx="4">
                  <c:v>40</c:v>
                </c:pt>
                <c:pt idx="5">
                  <c:v>39</c:v>
                </c:pt>
                <c:pt idx="6">
                  <c:v>49</c:v>
                </c:pt>
                <c:pt idx="7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6-4DA2-860D-F7718E1B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90528"/>
        <c:axId val="320487616"/>
      </c:scatterChart>
      <c:valAx>
        <c:axId val="3204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487616"/>
        <c:crosses val="autoZero"/>
        <c:crossBetween val="midCat"/>
      </c:valAx>
      <c:valAx>
        <c:axId val="3204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4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21</xdr:row>
      <xdr:rowOff>19050</xdr:rowOff>
    </xdr:from>
    <xdr:to>
      <xdr:col>2</xdr:col>
      <xdr:colOff>741799</xdr:colOff>
      <xdr:row>26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3876675"/>
          <a:ext cx="2237225" cy="933450"/>
        </a:xfrm>
        <a:prstGeom prst="rect">
          <a:avLst/>
        </a:prstGeom>
        <a:noFill/>
        <a:ln w="38100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47625</xdr:colOff>
      <xdr:row>21</xdr:row>
      <xdr:rowOff>106361</xdr:rowOff>
    </xdr:from>
    <xdr:ext cx="2905125" cy="7439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333625" y="3963986"/>
              <a:ext cx="2905125" cy="7439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86609</m:t>
                            </m:r>
                          </m:e>
                        </m:d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(637)(1739)</m:t>
                            </m:r>
                          </m:num>
                          <m:den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den>
                        </m:f>
                      </m:num>
                      <m:den>
                        <m:d>
                          <m: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34233</m:t>
                            </m:r>
                          </m:e>
                        </m:d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</a:rPr>
                                      <m:t>637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E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den>
                        </m:f>
                      </m:den>
                    </m:f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699</m:t>
                        </m:r>
                      </m:num>
                      <m:den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1510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333625" y="3963986"/>
              <a:ext cx="2905125" cy="7439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 𝑏</a:t>
              </a:r>
              <a:r>
                <a:rPr lang="en-US" sz="1400" i="0">
                  <a:latin typeface="Cambria Math" panose="02040503050406030204" pitchFamily="18" charset="0"/>
                </a:rPr>
                <a:t>=(</a:t>
              </a:r>
              <a:r>
                <a:rPr lang="es-ES" sz="1400" b="0" i="0">
                  <a:latin typeface="Cambria Math" panose="02040503050406030204" pitchFamily="18" charset="0"/>
                </a:rPr>
                <a:t>(86609)−((637)(1739))/13</a:t>
              </a:r>
              <a:r>
                <a:rPr lang="en-US" sz="1400" b="0" i="0">
                  <a:latin typeface="Cambria Math" panose="02040503050406030204" pitchFamily="18" charset="0"/>
                </a:rPr>
                <a:t>)/(</a:t>
              </a:r>
              <a:r>
                <a:rPr lang="es-ES" sz="1400" b="0" i="0">
                  <a:latin typeface="Cambria Math" panose="02040503050406030204" pitchFamily="18" charset="0"/>
                </a:rPr>
                <a:t>(34233)−(637)^2/13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r>
                <a:rPr lang="es-ES" sz="1400" b="0" i="0">
                  <a:latin typeface="Cambria Math" panose="02040503050406030204" pitchFamily="18" charset="0"/>
                </a:rPr>
                <a:t>=699/1510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0</xdr:col>
      <xdr:colOff>57151</xdr:colOff>
      <xdr:row>29</xdr:row>
      <xdr:rowOff>28575</xdr:rowOff>
    </xdr:from>
    <xdr:to>
      <xdr:col>1</xdr:col>
      <xdr:colOff>680183</xdr:colOff>
      <xdr:row>31</xdr:row>
      <xdr:rowOff>152400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5429250"/>
          <a:ext cx="1385032" cy="504825"/>
        </a:xfrm>
        <a:prstGeom prst="rect">
          <a:avLst/>
        </a:prstGeom>
        <a:noFill/>
        <a:ln w="38100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23209</xdr:colOff>
      <xdr:row>29</xdr:row>
      <xdr:rowOff>77787</xdr:rowOff>
    </xdr:from>
    <xdr:ext cx="3173561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309209" y="5478462"/>
              <a:ext cx="3173561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1739</m:t>
                        </m:r>
                      </m:num>
                      <m:den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13</m:t>
                        </m:r>
                      </m:den>
                    </m:f>
                    <m:r>
                      <a:rPr lang="es-ES" sz="14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0.4629</m:t>
                        </m:r>
                      </m:e>
                    </m:d>
                    <m:d>
                      <m:d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637</m:t>
                            </m:r>
                          </m:num>
                          <m:den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den>
                        </m:f>
                      </m:e>
                    </m:d>
                    <m:r>
                      <a:rPr lang="es-ES" sz="1400" b="0" i="1">
                        <a:latin typeface="Cambria Math" panose="02040503050406030204" pitchFamily="18" charset="0"/>
                      </a:rPr>
                      <m:t>=111.0864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2309209" y="5478462"/>
              <a:ext cx="3173561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 i="0">
                  <a:latin typeface="Cambria Math" panose="02040503050406030204" pitchFamily="18" charset="0"/>
                </a:rPr>
                <a:t>=</a:t>
              </a:r>
              <a:r>
                <a:rPr lang="es-ES" sz="1400" b="0" i="0">
                  <a:latin typeface="Cambria Math" panose="02040503050406030204" pitchFamily="18" charset="0"/>
                </a:rPr>
                <a:t>1739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s-ES" sz="1400" b="0" i="0">
                  <a:latin typeface="Cambria Math" panose="02040503050406030204" pitchFamily="18" charset="0"/>
                </a:rPr>
                <a:t>13−(0.4629)(637/13)=111.0864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0</xdr:col>
      <xdr:colOff>95250</xdr:colOff>
      <xdr:row>34</xdr:row>
      <xdr:rowOff>180975</xdr:rowOff>
    </xdr:from>
    <xdr:to>
      <xdr:col>1</xdr:col>
      <xdr:colOff>628650</xdr:colOff>
      <xdr:row>36</xdr:row>
      <xdr:rowOff>183097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553200"/>
          <a:ext cx="1295400" cy="392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101600</xdr:colOff>
      <xdr:row>36</xdr:row>
      <xdr:rowOff>160813</xdr:rowOff>
    </xdr:from>
    <xdr:ext cx="2084610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387600" y="6923563"/>
              <a:ext cx="2084610" cy="21050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1">
                  <a:latin typeface="Cambria Math" panose="02040503050406030204" pitchFamily="18" charset="0"/>
                  <a:ea typeface="Cambria Math" panose="02040503050406030204" pitchFamily="18" charset="0"/>
                </a:rPr>
                <a:t>Y</a:t>
              </a:r>
              <a14:m>
                <m:oMath xmlns:m="http://schemas.openxmlformats.org/officeDocument/2006/math"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𝟎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.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𝟒𝟔𝟐𝟗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𝑿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𝟏𝟏𝟏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.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𝟎𝟖𝟔𝟒</m:t>
                  </m:r>
                </m:oMath>
              </a14:m>
              <a:endParaRPr lang="en-US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2387600" y="6923563"/>
              <a:ext cx="2084610" cy="21050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1">
                  <a:latin typeface="Cambria Math" panose="02040503050406030204" pitchFamily="18" charset="0"/>
                  <a:ea typeface="Cambria Math" panose="02040503050406030204" pitchFamily="18" charset="0"/>
                </a:rPr>
                <a:t>Y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𝟎.𝟒𝟔𝟐𝟗𝑿+𝟏𝟏𝟏.𝟎𝟖𝟔𝟒</a:t>
              </a:r>
              <a:endParaRPr lang="en-US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0</xdr:col>
      <xdr:colOff>47625</xdr:colOff>
      <xdr:row>44</xdr:row>
      <xdr:rowOff>19050</xdr:rowOff>
    </xdr:from>
    <xdr:to>
      <xdr:col>4</xdr:col>
      <xdr:colOff>762000</xdr:colOff>
      <xdr:row>47</xdr:row>
      <xdr:rowOff>38100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305800"/>
          <a:ext cx="37623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166084</xdr:colOff>
      <xdr:row>49</xdr:row>
      <xdr:rowOff>39687</xdr:rowOff>
    </xdr:from>
    <xdr:ext cx="4423519" cy="508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66084" y="9355137"/>
              <a:ext cx="4423519" cy="508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e>
                        </m:d>
                        <m:d>
                          <m: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86609</m:t>
                            </m:r>
                          </m:e>
                        </m:d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−(637)(1739)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13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34233</m:t>
                                    </m:r>
                                  </m:e>
                                </m:d>
                                <m:r>
                                  <a:rPr lang="es-E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E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E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637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13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233333</m:t>
                                    </m:r>
                                  </m:e>
                                </m:d>
                                <m:r>
                                  <a:rPr lang="es-E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E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E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1739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166084" y="9355137"/>
              <a:ext cx="4423519" cy="508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𝑟</a:t>
              </a:r>
              <a:r>
                <a:rPr lang="en-US" sz="1400" i="0">
                  <a:latin typeface="Cambria Math" panose="02040503050406030204" pitchFamily="18" charset="0"/>
                </a:rPr>
                <a:t>=(</a:t>
              </a:r>
              <a:r>
                <a:rPr lang="es-ES" sz="1400" b="0" i="0">
                  <a:latin typeface="Cambria Math" panose="02040503050406030204" pitchFamily="18" charset="0"/>
                </a:rPr>
                <a:t>(13)(86609)−(637)(1739)</a:t>
              </a:r>
              <a:r>
                <a:rPr lang="en-US" sz="1400" b="0" i="0">
                  <a:latin typeface="Cambria Math" panose="02040503050406030204" pitchFamily="18" charset="0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s-E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[(13)(34233)−(637)^2 ][(13)(233333)−(1739)^2 ]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1</xdr:col>
      <xdr:colOff>314325</xdr:colOff>
      <xdr:row>59</xdr:row>
      <xdr:rowOff>9525</xdr:rowOff>
    </xdr:from>
    <xdr:to>
      <xdr:col>4</xdr:col>
      <xdr:colOff>438150</xdr:colOff>
      <xdr:row>60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1249025"/>
          <a:ext cx="2409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225425</xdr:colOff>
      <xdr:row>60</xdr:row>
      <xdr:rowOff>189388</xdr:rowOff>
    </xdr:from>
    <xdr:ext cx="2546786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987425" y="11638438"/>
              <a:ext cx="2546786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0.9559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400" b="0" i="1">
                        <a:latin typeface="Cambria Math" panose="02040503050406030204" pitchFamily="18" charset="0"/>
                      </a:rPr>
                      <m:t>∗100%=91.37%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987425" y="11638438"/>
              <a:ext cx="2546786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^</a:t>
              </a:r>
              <a:r>
                <a:rPr lang="en-US" sz="1400" i="0">
                  <a:latin typeface="Cambria Math" panose="02040503050406030204" pitchFamily="18" charset="0"/>
                </a:rPr>
                <a:t>2=</a:t>
              </a:r>
              <a:r>
                <a:rPr lang="es-ES" sz="1400" b="0" i="0">
                  <a:latin typeface="Cambria Math" panose="02040503050406030204" pitchFamily="18" charset="0"/>
                </a:rPr>
                <a:t>〖0.9559〗^2∗100%=91.37%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438149</xdr:colOff>
      <xdr:row>2</xdr:row>
      <xdr:rowOff>180974</xdr:rowOff>
    </xdr:from>
    <xdr:to>
      <xdr:col>14</xdr:col>
      <xdr:colOff>66675</xdr:colOff>
      <xdr:row>19</xdr:row>
      <xdr:rowOff>9525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67</xdr:row>
      <xdr:rowOff>0</xdr:rowOff>
    </xdr:from>
    <xdr:to>
      <xdr:col>4</xdr:col>
      <xdr:colOff>742950</xdr:colOff>
      <xdr:row>70</xdr:row>
      <xdr:rowOff>19050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782550"/>
          <a:ext cx="37623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42259</xdr:colOff>
      <xdr:row>68</xdr:row>
      <xdr:rowOff>39687</xdr:rowOff>
    </xdr:from>
    <xdr:ext cx="3727815" cy="508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4757134" y="13088937"/>
              <a:ext cx="3727815" cy="508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e>
                        </m:d>
                        <m:d>
                          <m: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3967</m:t>
                            </m:r>
                          </m:e>
                        </m:d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−(79)(389)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8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823</m:t>
                                    </m:r>
                                  </m:e>
                                </m:d>
                                <m:r>
                                  <a:rPr lang="es-E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E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E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79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8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19303</m:t>
                                    </m:r>
                                  </m:e>
                                </m:d>
                                <m:r>
                                  <a:rPr lang="es-E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E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E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389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8" name="CuadroTexto 27"/>
            <xdr:cNvSpPr txBox="1"/>
          </xdr:nvSpPr>
          <xdr:spPr>
            <a:xfrm>
              <a:off x="4757134" y="13088937"/>
              <a:ext cx="3727815" cy="508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𝑟</a:t>
              </a:r>
              <a:r>
                <a:rPr lang="en-US" sz="1400" i="0">
                  <a:latin typeface="Cambria Math" panose="02040503050406030204" pitchFamily="18" charset="0"/>
                </a:rPr>
                <a:t>=(</a:t>
              </a:r>
              <a:r>
                <a:rPr lang="es-ES" sz="1400" b="0" i="0">
                  <a:latin typeface="Cambria Math" panose="02040503050406030204" pitchFamily="18" charset="0"/>
                </a:rPr>
                <a:t>(8)(3967)−(79)(389)</a:t>
              </a:r>
              <a:r>
                <a:rPr lang="en-US" sz="1400" b="0" i="0">
                  <a:latin typeface="Cambria Math" panose="02040503050406030204" pitchFamily="18" charset="0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s-E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[(8)(823)−(79)^2 ][(8)(19303)−(389)^2 ]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0</xdr:col>
      <xdr:colOff>19050</xdr:colOff>
      <xdr:row>86</xdr:row>
      <xdr:rowOff>28575</xdr:rowOff>
    </xdr:from>
    <xdr:to>
      <xdr:col>2</xdr:col>
      <xdr:colOff>732275</xdr:colOff>
      <xdr:row>91</xdr:row>
      <xdr:rowOff>9525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63975"/>
          <a:ext cx="2237225" cy="933450"/>
        </a:xfrm>
        <a:prstGeom prst="rect">
          <a:avLst/>
        </a:prstGeom>
        <a:noFill/>
        <a:ln w="38100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95250</xdr:colOff>
      <xdr:row>92</xdr:row>
      <xdr:rowOff>28575</xdr:rowOff>
    </xdr:from>
    <xdr:to>
      <xdr:col>1</xdr:col>
      <xdr:colOff>685800</xdr:colOff>
      <xdr:row>94</xdr:row>
      <xdr:rowOff>140560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706975"/>
          <a:ext cx="1352550" cy="492985"/>
        </a:xfrm>
        <a:prstGeom prst="rect">
          <a:avLst/>
        </a:prstGeom>
        <a:noFill/>
        <a:ln w="38100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223234</xdr:colOff>
      <xdr:row>86</xdr:row>
      <xdr:rowOff>20637</xdr:rowOff>
    </xdr:from>
    <xdr:ext cx="2650149" cy="7439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3271234" y="16556037"/>
              <a:ext cx="2650149" cy="7439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3967</m:t>
                            </m:r>
                          </m:e>
                        </m:d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(79)(389)</m:t>
                            </m:r>
                          </m:num>
                          <m:den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den>
                        </m:f>
                      </m:num>
                      <m:den>
                        <m:d>
                          <m: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823</m:t>
                            </m:r>
                          </m:e>
                        </m:d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panose="02040503050406030204" pitchFamily="18" charset="0"/>
                                      </a:rPr>
                                      <m:t>79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E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den>
                        </m:f>
                      </m:den>
                    </m:f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1005</m:t>
                        </m:r>
                      </m:num>
                      <m:den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343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1" name="CuadroTexto 30"/>
            <xdr:cNvSpPr txBox="1"/>
          </xdr:nvSpPr>
          <xdr:spPr>
            <a:xfrm>
              <a:off x="3271234" y="16556037"/>
              <a:ext cx="2650149" cy="7439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𝑏</a:t>
              </a:r>
              <a:r>
                <a:rPr lang="en-US" sz="1400" i="0">
                  <a:latin typeface="Cambria Math" panose="02040503050406030204" pitchFamily="18" charset="0"/>
                </a:rPr>
                <a:t>=(</a:t>
              </a:r>
              <a:r>
                <a:rPr lang="es-ES" sz="1400" b="0" i="0">
                  <a:latin typeface="Cambria Math" panose="02040503050406030204" pitchFamily="18" charset="0"/>
                </a:rPr>
                <a:t>(3967)−((79)(389))/8</a:t>
              </a:r>
              <a:r>
                <a:rPr lang="en-US" sz="1400" b="0" i="0">
                  <a:latin typeface="Cambria Math" panose="02040503050406030204" pitchFamily="18" charset="0"/>
                </a:rPr>
                <a:t>)/(</a:t>
              </a:r>
              <a:r>
                <a:rPr lang="es-ES" sz="1400" b="0" i="0">
                  <a:latin typeface="Cambria Math" panose="02040503050406030204" pitchFamily="18" charset="0"/>
                </a:rPr>
                <a:t>(823)−(79)^2/8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r>
                <a:rPr lang="es-ES" sz="1400" b="0" i="0">
                  <a:latin typeface="Cambria Math" panose="02040503050406030204" pitchFamily="18" charset="0"/>
                </a:rPr>
                <a:t>=1005/343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242284</xdr:colOff>
      <xdr:row>93</xdr:row>
      <xdr:rowOff>49212</xdr:rowOff>
    </xdr:from>
    <xdr:ext cx="2676630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3290284" y="17937162"/>
              <a:ext cx="2676630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389</m:t>
                        </m:r>
                      </m:num>
                      <m:den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r>
                      <a:rPr lang="es-ES" sz="14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2.93</m:t>
                        </m:r>
                      </m:e>
                    </m:d>
                    <m:d>
                      <m:d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79</m:t>
                            </m:r>
                          </m:num>
                          <m:den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den>
                        </m:f>
                      </m:e>
                    </m:d>
                    <m:r>
                      <a:rPr lang="es-ES" sz="1400" b="0" i="1">
                        <a:latin typeface="Cambria Math" panose="02040503050406030204" pitchFamily="18" charset="0"/>
                      </a:rPr>
                      <m:t>=19.6910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2" name="CuadroTexto 31"/>
            <xdr:cNvSpPr txBox="1"/>
          </xdr:nvSpPr>
          <xdr:spPr>
            <a:xfrm>
              <a:off x="3290284" y="17937162"/>
              <a:ext cx="2676630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 i="0">
                  <a:latin typeface="Cambria Math" panose="02040503050406030204" pitchFamily="18" charset="0"/>
                </a:rPr>
                <a:t>=</a:t>
              </a:r>
              <a:r>
                <a:rPr lang="es-ES" sz="1400" b="0" i="0">
                  <a:latin typeface="Cambria Math" panose="02040503050406030204" pitchFamily="18" charset="0"/>
                </a:rPr>
                <a:t>389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s-ES" sz="1400" b="0" i="0">
                  <a:latin typeface="Cambria Math" panose="02040503050406030204" pitchFamily="18" charset="0"/>
                </a:rPr>
                <a:t>8−(2.93)(79/8)=19.6910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254000</xdr:colOff>
      <xdr:row>97</xdr:row>
      <xdr:rowOff>189388</xdr:rowOff>
    </xdr:from>
    <xdr:ext cx="1693156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254000" y="18858388"/>
              <a:ext cx="1693156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1">
                  <a:latin typeface="Cambria Math" panose="02040503050406030204" pitchFamily="18" charset="0"/>
                  <a:ea typeface="Cambria Math" panose="02040503050406030204" pitchFamily="18" charset="0"/>
                </a:rPr>
                <a:t>Y</a:t>
              </a:r>
              <a:r>
                <a:rPr lang="en-US" sz="1400" b="1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r>
                    <a:rPr lang="en-U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𝟐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.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𝟗𝟑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𝑿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𝟏𝟗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.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𝟔𝟗𝟏</m:t>
                  </m:r>
                </m:oMath>
              </a14:m>
              <a:endParaRPr lang="en-US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3" name="CuadroTexto 32"/>
            <xdr:cNvSpPr txBox="1"/>
          </xdr:nvSpPr>
          <xdr:spPr>
            <a:xfrm>
              <a:off x="254000" y="18858388"/>
              <a:ext cx="1693156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1">
                  <a:latin typeface="Cambria Math" panose="02040503050406030204" pitchFamily="18" charset="0"/>
                  <a:ea typeface="Cambria Math" panose="02040503050406030204" pitchFamily="18" charset="0"/>
                </a:rPr>
                <a:t>Y</a:t>
              </a:r>
              <a:r>
                <a:rPr lang="en-US" sz="1400" b="1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𝟐.𝟗𝟑𝑿+𝟏𝟗.𝟔𝟗𝟏</a:t>
              </a:r>
              <a:endParaRPr lang="en-US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8</xdr:col>
      <xdr:colOff>123825</xdr:colOff>
      <xdr:row>83</xdr:row>
      <xdr:rowOff>180975</xdr:rowOff>
    </xdr:from>
    <xdr:to>
      <xdr:col>14</xdr:col>
      <xdr:colOff>466725</xdr:colOff>
      <xdr:row>99</xdr:row>
      <xdr:rowOff>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111125</xdr:colOff>
      <xdr:row>103</xdr:row>
      <xdr:rowOff>179863</xdr:rowOff>
    </xdr:from>
    <xdr:ext cx="2881173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111125" y="20001388"/>
              <a:ext cx="288117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1">
                  <a:latin typeface="Cambria Math" panose="02040503050406030204" pitchFamily="18" charset="0"/>
                  <a:ea typeface="Cambria Math" panose="02040503050406030204" pitchFamily="18" charset="0"/>
                </a:rPr>
                <a:t>Y</a:t>
              </a:r>
              <a14:m>
                <m:oMath xmlns:m="http://schemas.openxmlformats.org/officeDocument/2006/math"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𝟐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.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𝟗𝟑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  <m:d>
                    <m:dPr>
                      <m:ctrlPr>
                        <a:rPr lang="es-ES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𝟏𝟎</m:t>
                      </m:r>
                    </m:e>
                  </m:d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𝟏𝟗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.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𝟔𝟗𝟏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𝟒𝟖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.</m:t>
                  </m:r>
                  <m:r>
                    <a:rPr lang="es-E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𝟗𝟗𝟏</m:t>
                  </m:r>
                </m:oMath>
              </a14:m>
              <a:endParaRPr lang="en-US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5" name="CuadroTexto 34"/>
            <xdr:cNvSpPr txBox="1"/>
          </xdr:nvSpPr>
          <xdr:spPr>
            <a:xfrm>
              <a:off x="111125" y="20001388"/>
              <a:ext cx="288117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1">
                  <a:latin typeface="Cambria Math" panose="02040503050406030204" pitchFamily="18" charset="0"/>
                  <a:ea typeface="Cambria Math" panose="02040503050406030204" pitchFamily="18" charset="0"/>
                </a:rPr>
                <a:t>Y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(𝟐.𝟗𝟑)(𝟏𝟎)+𝟏𝟗.𝟔𝟗𝟏=𝟒𝟖.𝟗𝟗𝟏</a:t>
              </a:r>
              <a:endParaRPr lang="en-US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0</xdr:col>
      <xdr:colOff>171450</xdr:colOff>
      <xdr:row>110</xdr:row>
      <xdr:rowOff>0</xdr:rowOff>
    </xdr:from>
    <xdr:to>
      <xdr:col>3</xdr:col>
      <xdr:colOff>295275</xdr:colOff>
      <xdr:row>111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155025"/>
          <a:ext cx="2409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139700</xdr:colOff>
      <xdr:row>111</xdr:row>
      <xdr:rowOff>189388</xdr:rowOff>
    </xdr:from>
    <xdr:ext cx="2546787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139700" y="21534913"/>
              <a:ext cx="2546787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0.9742</m:t>
                        </m:r>
                      </m:e>
                      <m:sup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400" b="0" i="1">
                        <a:latin typeface="Cambria Math" panose="02040503050406030204" pitchFamily="18" charset="0"/>
                      </a:rPr>
                      <m:t>∗100%=94.90%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7" name="CuadroTexto 36"/>
            <xdr:cNvSpPr txBox="1"/>
          </xdr:nvSpPr>
          <xdr:spPr>
            <a:xfrm>
              <a:off x="139700" y="21534913"/>
              <a:ext cx="2546787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^</a:t>
              </a:r>
              <a:r>
                <a:rPr lang="en-US" sz="1400" i="0">
                  <a:latin typeface="Cambria Math" panose="02040503050406030204" pitchFamily="18" charset="0"/>
                </a:rPr>
                <a:t>2=〖</a:t>
              </a:r>
              <a:r>
                <a:rPr lang="es-ES" sz="1400" b="0" i="0">
                  <a:latin typeface="Cambria Math" panose="02040503050406030204" pitchFamily="18" charset="0"/>
                </a:rPr>
                <a:t>0.9742</a:t>
              </a:r>
              <a:r>
                <a:rPr lang="en-US" sz="1400" b="0" i="0">
                  <a:latin typeface="Cambria Math" panose="02040503050406030204" pitchFamily="18" charset="0"/>
                </a:rPr>
                <a:t>〗^</a:t>
              </a:r>
              <a:r>
                <a:rPr lang="en-US" sz="1400" i="0">
                  <a:latin typeface="Cambria Math" panose="02040503050406030204" pitchFamily="18" charset="0"/>
                </a:rPr>
                <a:t>2</a:t>
              </a:r>
              <a:r>
                <a:rPr lang="es-ES" sz="1400" b="0" i="0">
                  <a:latin typeface="Cambria Math" panose="02040503050406030204" pitchFamily="18" charset="0"/>
                </a:rPr>
                <a:t>∗100%=94.90%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tabSelected="1" zoomScale="58" zoomScaleNormal="58" workbookViewId="0">
      <selection activeCell="L27" sqref="L27"/>
    </sheetView>
  </sheetViews>
  <sheetFormatPr baseColWidth="10" defaultRowHeight="14.4" x14ac:dyDescent="0.3"/>
  <cols>
    <col min="5" max="5" width="13.5546875" bestFit="1" customWidth="1"/>
    <col min="6" max="6" width="11.5546875" bestFit="1" customWidth="1"/>
  </cols>
  <sheetData>
    <row r="1" spans="1:6" ht="18" x14ac:dyDescent="0.35">
      <c r="B1" s="26" t="s">
        <v>37</v>
      </c>
      <c r="C1" s="23"/>
      <c r="D1" s="23"/>
      <c r="E1" s="23"/>
      <c r="F1" s="23"/>
    </row>
    <row r="2" spans="1:6" x14ac:dyDescent="0.3">
      <c r="A2" t="s">
        <v>0</v>
      </c>
    </row>
    <row r="3" spans="1:6" ht="15" thickBot="1" x14ac:dyDescent="0.35"/>
    <row r="4" spans="1:6" ht="15" thickBot="1" x14ac:dyDescent="0.35">
      <c r="A4" s="9" t="s">
        <v>1</v>
      </c>
      <c r="B4" s="10" t="s">
        <v>2</v>
      </c>
      <c r="C4" s="9" t="s">
        <v>3</v>
      </c>
      <c r="D4" s="9" t="s">
        <v>4</v>
      </c>
      <c r="E4" s="10" t="s">
        <v>5</v>
      </c>
    </row>
    <row r="5" spans="1:6" x14ac:dyDescent="0.3">
      <c r="A5" s="4">
        <v>20</v>
      </c>
      <c r="B5" s="1">
        <v>120</v>
      </c>
      <c r="C5" s="4">
        <f>A5*B5</f>
        <v>2400</v>
      </c>
      <c r="D5" s="4">
        <f>A5^2</f>
        <v>400</v>
      </c>
      <c r="E5" s="1">
        <f>B5^2</f>
        <v>14400</v>
      </c>
    </row>
    <row r="6" spans="1:6" x14ac:dyDescent="0.3">
      <c r="A6" s="4">
        <v>43</v>
      </c>
      <c r="B6" s="1">
        <v>128</v>
      </c>
      <c r="C6" s="4">
        <f t="shared" ref="C6:C17" si="0">A6*B6</f>
        <v>5504</v>
      </c>
      <c r="D6" s="4">
        <f t="shared" ref="D6:D17" si="1">A6^2</f>
        <v>1849</v>
      </c>
      <c r="E6" s="1">
        <f t="shared" ref="E6:E17" si="2">B6^2</f>
        <v>16384</v>
      </c>
    </row>
    <row r="7" spans="1:6" x14ac:dyDescent="0.3">
      <c r="A7" s="4">
        <v>63</v>
      </c>
      <c r="B7" s="1">
        <v>141</v>
      </c>
      <c r="C7" s="4">
        <f t="shared" si="0"/>
        <v>8883</v>
      </c>
      <c r="D7" s="4">
        <f t="shared" si="1"/>
        <v>3969</v>
      </c>
      <c r="E7" s="1">
        <f t="shared" si="2"/>
        <v>19881</v>
      </c>
    </row>
    <row r="8" spans="1:6" x14ac:dyDescent="0.3">
      <c r="A8" s="4">
        <v>26</v>
      </c>
      <c r="B8" s="1">
        <v>126</v>
      </c>
      <c r="C8" s="4">
        <f t="shared" si="0"/>
        <v>3276</v>
      </c>
      <c r="D8" s="4">
        <f t="shared" si="1"/>
        <v>676</v>
      </c>
      <c r="E8" s="1">
        <f t="shared" si="2"/>
        <v>15876</v>
      </c>
    </row>
    <row r="9" spans="1:6" x14ac:dyDescent="0.3">
      <c r="A9" s="4">
        <v>53</v>
      </c>
      <c r="B9" s="1">
        <v>134</v>
      </c>
      <c r="C9" s="4">
        <f t="shared" si="0"/>
        <v>7102</v>
      </c>
      <c r="D9" s="4">
        <f t="shared" si="1"/>
        <v>2809</v>
      </c>
      <c r="E9" s="1">
        <f t="shared" si="2"/>
        <v>17956</v>
      </c>
    </row>
    <row r="10" spans="1:6" x14ac:dyDescent="0.3">
      <c r="A10" s="4">
        <v>31</v>
      </c>
      <c r="B10" s="1">
        <v>128</v>
      </c>
      <c r="C10" s="4">
        <f t="shared" si="0"/>
        <v>3968</v>
      </c>
      <c r="D10" s="4">
        <f t="shared" si="1"/>
        <v>961</v>
      </c>
      <c r="E10" s="1">
        <f t="shared" si="2"/>
        <v>16384</v>
      </c>
    </row>
    <row r="11" spans="1:6" x14ac:dyDescent="0.3">
      <c r="A11" s="4">
        <v>58</v>
      </c>
      <c r="B11" s="1">
        <v>136</v>
      </c>
      <c r="C11" s="4">
        <f t="shared" si="0"/>
        <v>7888</v>
      </c>
      <c r="D11" s="4">
        <f t="shared" si="1"/>
        <v>3364</v>
      </c>
      <c r="E11" s="1">
        <f t="shared" si="2"/>
        <v>18496</v>
      </c>
    </row>
    <row r="12" spans="1:6" x14ac:dyDescent="0.3">
      <c r="A12" s="4">
        <v>46</v>
      </c>
      <c r="B12" s="1">
        <v>132</v>
      </c>
      <c r="C12" s="4">
        <f t="shared" si="0"/>
        <v>6072</v>
      </c>
      <c r="D12" s="4">
        <f t="shared" si="1"/>
        <v>2116</v>
      </c>
      <c r="E12" s="1">
        <f t="shared" si="2"/>
        <v>17424</v>
      </c>
    </row>
    <row r="13" spans="1:6" x14ac:dyDescent="0.3">
      <c r="A13" s="4">
        <v>58</v>
      </c>
      <c r="B13" s="1">
        <v>140</v>
      </c>
      <c r="C13" s="4">
        <f t="shared" si="0"/>
        <v>8120</v>
      </c>
      <c r="D13" s="4">
        <f t="shared" si="1"/>
        <v>3364</v>
      </c>
      <c r="E13" s="1">
        <f t="shared" si="2"/>
        <v>19600</v>
      </c>
    </row>
    <row r="14" spans="1:6" x14ac:dyDescent="0.3">
      <c r="A14" s="4">
        <v>70</v>
      </c>
      <c r="B14" s="1">
        <v>144</v>
      </c>
      <c r="C14" s="4">
        <f t="shared" si="0"/>
        <v>10080</v>
      </c>
      <c r="D14" s="4">
        <f t="shared" si="1"/>
        <v>4900</v>
      </c>
      <c r="E14" s="1">
        <f t="shared" si="2"/>
        <v>20736</v>
      </c>
    </row>
    <row r="15" spans="1:6" x14ac:dyDescent="0.3">
      <c r="A15" s="4">
        <v>46</v>
      </c>
      <c r="B15" s="1">
        <v>128</v>
      </c>
      <c r="C15" s="4">
        <f t="shared" si="0"/>
        <v>5888</v>
      </c>
      <c r="D15" s="4">
        <f t="shared" si="1"/>
        <v>2116</v>
      </c>
      <c r="E15" s="1">
        <f t="shared" si="2"/>
        <v>16384</v>
      </c>
    </row>
    <row r="16" spans="1:6" x14ac:dyDescent="0.3">
      <c r="A16" s="4">
        <v>53</v>
      </c>
      <c r="B16" s="1">
        <v>136</v>
      </c>
      <c r="C16" s="4">
        <f t="shared" si="0"/>
        <v>7208</v>
      </c>
      <c r="D16" s="4">
        <f t="shared" si="1"/>
        <v>2809</v>
      </c>
      <c r="E16" s="1">
        <f t="shared" si="2"/>
        <v>18496</v>
      </c>
    </row>
    <row r="17" spans="1:13" ht="15" thickBot="1" x14ac:dyDescent="0.35">
      <c r="A17" s="5">
        <v>70</v>
      </c>
      <c r="B17" s="2">
        <v>146</v>
      </c>
      <c r="C17" s="5">
        <f t="shared" si="0"/>
        <v>10220</v>
      </c>
      <c r="D17" s="5">
        <f t="shared" si="1"/>
        <v>4900</v>
      </c>
      <c r="E17" s="2">
        <f t="shared" si="2"/>
        <v>21316</v>
      </c>
    </row>
    <row r="18" spans="1:13" x14ac:dyDescent="0.3">
      <c r="A18" s="6">
        <f>SUM(A5:A17)</f>
        <v>637</v>
      </c>
      <c r="B18" s="7">
        <f>SUM(B5:B17)</f>
        <v>1739</v>
      </c>
      <c r="C18" s="7">
        <f>SUM(C5:C17)</f>
        <v>86609</v>
      </c>
      <c r="D18" s="7">
        <f>SUM(D5:D17)</f>
        <v>34233</v>
      </c>
      <c r="E18" s="7">
        <f>SUM(E5:E17)</f>
        <v>233333</v>
      </c>
    </row>
    <row r="19" spans="1:13" ht="15" thickBot="1" x14ac:dyDescent="0.35">
      <c r="A19" s="8" t="s">
        <v>6</v>
      </c>
      <c r="B19" s="8" t="s">
        <v>7</v>
      </c>
      <c r="C19" s="8" t="s">
        <v>8</v>
      </c>
      <c r="D19" s="8" t="s">
        <v>9</v>
      </c>
      <c r="E19" s="8" t="s">
        <v>10</v>
      </c>
    </row>
    <row r="20" spans="1:13" ht="15" thickBot="1" x14ac:dyDescent="0.35">
      <c r="A20" s="11" t="s">
        <v>11</v>
      </c>
      <c r="B20" s="12">
        <f>COUNT(A5:A17)</f>
        <v>13</v>
      </c>
    </row>
    <row r="21" spans="1:13" ht="15" customHeight="1" x14ac:dyDescent="0.3">
      <c r="I21" s="25" t="s">
        <v>24</v>
      </c>
      <c r="J21" s="25"/>
      <c r="K21" s="25"/>
      <c r="L21" s="25"/>
      <c r="M21" s="25"/>
    </row>
    <row r="22" spans="1:13" x14ac:dyDescent="0.3">
      <c r="A22" s="23"/>
      <c r="B22" s="23"/>
      <c r="C22" s="23"/>
      <c r="D22" s="23"/>
      <c r="E22" s="23"/>
      <c r="F22" s="23"/>
      <c r="G22" s="23"/>
      <c r="I22" s="25"/>
      <c r="J22" s="25"/>
      <c r="K22" s="25"/>
      <c r="L22" s="25"/>
      <c r="M22" s="25"/>
    </row>
    <row r="23" spans="1:13" x14ac:dyDescent="0.3">
      <c r="A23" s="23"/>
      <c r="B23" s="23"/>
      <c r="C23" s="23"/>
      <c r="D23" s="23"/>
      <c r="E23" s="23"/>
      <c r="F23" s="23"/>
      <c r="G23" s="23"/>
      <c r="I23" s="25"/>
      <c r="J23" s="25"/>
      <c r="K23" s="25"/>
      <c r="L23" s="25"/>
      <c r="M23" s="25"/>
    </row>
    <row r="24" spans="1:13" x14ac:dyDescent="0.3">
      <c r="A24" s="23"/>
      <c r="B24" s="23"/>
      <c r="C24" s="23"/>
      <c r="D24" s="23"/>
      <c r="E24" s="23"/>
      <c r="F24" s="23"/>
      <c r="G24" s="23"/>
      <c r="I24" s="25"/>
      <c r="J24" s="25"/>
      <c r="K24" s="25"/>
      <c r="L24" s="25"/>
      <c r="M24" s="25"/>
    </row>
    <row r="25" spans="1:13" x14ac:dyDescent="0.3">
      <c r="A25" s="23"/>
      <c r="B25" s="23"/>
      <c r="C25" s="23"/>
      <c r="D25" s="23"/>
      <c r="E25" s="23"/>
      <c r="F25" s="23"/>
      <c r="G25" s="23"/>
    </row>
    <row r="26" spans="1:13" x14ac:dyDescent="0.3">
      <c r="A26" s="23"/>
      <c r="B26" s="23"/>
      <c r="C26" s="23"/>
      <c r="D26" s="23"/>
      <c r="E26" s="23"/>
      <c r="F26" s="23"/>
      <c r="G26" s="23"/>
    </row>
    <row r="27" spans="1:13" ht="15" thickBot="1" x14ac:dyDescent="0.35"/>
    <row r="28" spans="1:13" ht="15" thickBot="1" x14ac:dyDescent="0.35">
      <c r="D28" s="17" t="s">
        <v>12</v>
      </c>
      <c r="E28" s="16">
        <f>699/1510</f>
        <v>0.46291390728476822</v>
      </c>
    </row>
    <row r="30" spans="1:13" x14ac:dyDescent="0.3">
      <c r="A30" s="23"/>
      <c r="B30" s="23"/>
      <c r="D30" s="23"/>
      <c r="E30" s="23"/>
      <c r="F30" s="23"/>
      <c r="G30" s="23"/>
    </row>
    <row r="31" spans="1:13" x14ac:dyDescent="0.3">
      <c r="A31" s="23"/>
      <c r="B31" s="23"/>
      <c r="D31" s="23"/>
      <c r="E31" s="23"/>
      <c r="F31" s="23"/>
      <c r="G31" s="23"/>
    </row>
    <row r="32" spans="1:13" x14ac:dyDescent="0.3">
      <c r="A32" s="23"/>
      <c r="B32" s="23"/>
      <c r="D32" s="23"/>
      <c r="E32" s="23"/>
      <c r="F32" s="23"/>
      <c r="G32" s="23"/>
    </row>
    <row r="33" spans="1:14" ht="15" thickBot="1" x14ac:dyDescent="0.35"/>
    <row r="34" spans="1:14" ht="15" thickBot="1" x14ac:dyDescent="0.35">
      <c r="D34" s="17" t="s">
        <v>13</v>
      </c>
      <c r="E34" s="16">
        <f>(1739/13)-(699/1510)*(637/13)</f>
        <v>111.08644931227713</v>
      </c>
    </row>
    <row r="36" spans="1:14" ht="15.6" x14ac:dyDescent="0.3">
      <c r="D36" s="21" t="s">
        <v>14</v>
      </c>
      <c r="E36" s="21"/>
      <c r="F36" s="21"/>
    </row>
    <row r="38" spans="1:14" x14ac:dyDescent="0.3">
      <c r="D38" s="23"/>
      <c r="E38" s="23"/>
      <c r="F38" s="23"/>
    </row>
    <row r="40" spans="1:14" x14ac:dyDescent="0.3">
      <c r="D40" s="13" t="s">
        <v>15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3" spans="1:14" x14ac:dyDescent="0.3">
      <c r="A43" t="s">
        <v>16</v>
      </c>
    </row>
    <row r="45" spans="1:14" x14ac:dyDescent="0.3">
      <c r="A45" s="23"/>
      <c r="B45" s="23"/>
      <c r="C45" s="23"/>
      <c r="D45" s="23"/>
      <c r="E45" s="23"/>
    </row>
    <row r="46" spans="1:14" x14ac:dyDescent="0.3">
      <c r="A46" s="23"/>
      <c r="B46" s="23"/>
      <c r="C46" s="23"/>
      <c r="D46" s="23"/>
      <c r="E46" s="23"/>
    </row>
    <row r="47" spans="1:14" x14ac:dyDescent="0.3">
      <c r="A47" s="23"/>
      <c r="B47" s="23"/>
      <c r="C47" s="23"/>
      <c r="D47" s="23"/>
      <c r="E47" s="23"/>
    </row>
    <row r="49" spans="1:13" ht="21" x14ac:dyDescent="0.4">
      <c r="A49" t="s">
        <v>20</v>
      </c>
      <c r="B49" t="s">
        <v>17</v>
      </c>
    </row>
    <row r="50" spans="1:13" x14ac:dyDescent="0.3">
      <c r="A50" s="23"/>
      <c r="B50" s="23"/>
      <c r="C50" s="23"/>
      <c r="D50" s="23"/>
      <c r="E50" s="23"/>
      <c r="F50" s="23"/>
    </row>
    <row r="51" spans="1:13" x14ac:dyDescent="0.3">
      <c r="A51" s="23"/>
      <c r="B51" s="23"/>
      <c r="C51" s="23"/>
      <c r="D51" s="23"/>
      <c r="E51" s="23"/>
      <c r="F51" s="23"/>
    </row>
    <row r="52" spans="1:13" x14ac:dyDescent="0.3">
      <c r="A52" s="23"/>
      <c r="B52" s="23"/>
      <c r="C52" s="23"/>
      <c r="D52" s="23"/>
      <c r="E52" s="23"/>
      <c r="F52" s="23"/>
    </row>
    <row r="53" spans="1:13" ht="15" thickBot="1" x14ac:dyDescent="0.35"/>
    <row r="54" spans="1:13" ht="15" thickBot="1" x14ac:dyDescent="0.35">
      <c r="B54" s="11" t="s">
        <v>18</v>
      </c>
      <c r="C54" s="18">
        <f>((13*86609)-(637*1739))/SQRT(((13*34233)-(637)^2)*((13*233333)-(1739)^2))</f>
        <v>0.95585655060235286</v>
      </c>
    </row>
    <row r="56" spans="1:13" x14ac:dyDescent="0.3">
      <c r="B56" s="13" t="s">
        <v>19</v>
      </c>
      <c r="C56" s="13"/>
      <c r="D56" s="13"/>
      <c r="E56" s="13"/>
      <c r="F56" s="13"/>
      <c r="G56" s="13"/>
      <c r="H56" s="13"/>
      <c r="I56" s="13"/>
      <c r="J56" s="13"/>
      <c r="K56" s="14"/>
      <c r="L56" s="14"/>
    </row>
    <row r="58" spans="1:13" x14ac:dyDescent="0.3">
      <c r="A58" t="s">
        <v>21</v>
      </c>
    </row>
    <row r="59" spans="1:13" ht="15" thickBot="1" x14ac:dyDescent="0.35"/>
    <row r="60" spans="1:13" ht="15" thickBot="1" x14ac:dyDescent="0.35">
      <c r="B60" s="23"/>
      <c r="C60" s="23"/>
      <c r="D60" s="23"/>
      <c r="E60" s="23"/>
      <c r="F60" s="11" t="s">
        <v>23</v>
      </c>
      <c r="G60" s="19">
        <f>(C54^2)</f>
        <v>0.91366174532942834</v>
      </c>
    </row>
    <row r="62" spans="1:13" x14ac:dyDescent="0.3">
      <c r="B62" s="23"/>
      <c r="C62" s="23"/>
      <c r="D62" s="23"/>
      <c r="E62" s="23"/>
    </row>
    <row r="64" spans="1:13" x14ac:dyDescent="0.3">
      <c r="B64" s="13" t="s">
        <v>22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6" spans="1:15" x14ac:dyDescent="0.3">
      <c r="A66" t="s">
        <v>25</v>
      </c>
    </row>
    <row r="67" spans="1:15" ht="21" x14ac:dyDescent="0.4">
      <c r="G67" t="s">
        <v>20</v>
      </c>
      <c r="H67" t="s">
        <v>17</v>
      </c>
    </row>
    <row r="68" spans="1:15" x14ac:dyDescent="0.3">
      <c r="A68" s="23"/>
      <c r="B68" s="23"/>
      <c r="C68" s="23"/>
      <c r="D68" s="23"/>
      <c r="E68" s="23"/>
    </row>
    <row r="69" spans="1:15" x14ac:dyDescent="0.3">
      <c r="A69" s="23"/>
      <c r="B69" s="23"/>
      <c r="C69" s="23"/>
      <c r="D69" s="23"/>
      <c r="E69" s="23"/>
      <c r="G69" s="23"/>
      <c r="H69" s="23"/>
      <c r="I69" s="23"/>
      <c r="J69" s="23"/>
      <c r="K69" s="23"/>
    </row>
    <row r="70" spans="1:15" x14ac:dyDescent="0.3">
      <c r="A70" s="23"/>
      <c r="B70" s="23"/>
      <c r="C70" s="23"/>
      <c r="D70" s="23"/>
      <c r="E70" s="23"/>
      <c r="G70" s="23"/>
      <c r="H70" s="23"/>
      <c r="I70" s="23"/>
      <c r="J70" s="23"/>
      <c r="K70" s="23"/>
    </row>
    <row r="71" spans="1:15" ht="15" thickBot="1" x14ac:dyDescent="0.35">
      <c r="G71" s="23"/>
      <c r="H71" s="23"/>
      <c r="I71" s="23"/>
      <c r="J71" s="23"/>
      <c r="K71" s="23"/>
    </row>
    <row r="72" spans="1:15" ht="15" thickBot="1" x14ac:dyDescent="0.35">
      <c r="A72" s="9" t="s">
        <v>1</v>
      </c>
      <c r="B72" s="10" t="s">
        <v>26</v>
      </c>
      <c r="C72" s="9" t="s">
        <v>3</v>
      </c>
      <c r="D72" s="9" t="s">
        <v>4</v>
      </c>
      <c r="E72" s="10" t="s">
        <v>5</v>
      </c>
    </row>
    <row r="73" spans="1:15" ht="15" thickBot="1" x14ac:dyDescent="0.35">
      <c r="A73" s="3">
        <v>12</v>
      </c>
      <c r="B73" s="3">
        <v>56</v>
      </c>
      <c r="C73" s="3">
        <f>A73*B73</f>
        <v>672</v>
      </c>
      <c r="D73" s="3">
        <f>A73^2</f>
        <v>144</v>
      </c>
      <c r="E73" s="3">
        <f>B73^2</f>
        <v>3136</v>
      </c>
      <c r="G73" s="11" t="s">
        <v>27</v>
      </c>
      <c r="H73" s="18">
        <f>((8*3967)-(79*389))/SQRT(((8*823)-(79)^2)*((8*19303)-(389)^2))</f>
        <v>0.97415511213465422</v>
      </c>
    </row>
    <row r="74" spans="1:15" x14ac:dyDescent="0.3">
      <c r="A74" s="4">
        <v>8</v>
      </c>
      <c r="B74" s="4">
        <v>42</v>
      </c>
      <c r="C74" s="4">
        <f t="shared" ref="C74:C80" si="3">A74*B74</f>
        <v>336</v>
      </c>
      <c r="D74" s="4">
        <f t="shared" ref="D74:D80" si="4">A74^2</f>
        <v>64</v>
      </c>
      <c r="E74" s="4">
        <f t="shared" ref="E74:E80" si="5">B74^2</f>
        <v>1764</v>
      </c>
    </row>
    <row r="75" spans="1:15" x14ac:dyDescent="0.3">
      <c r="A75" s="4">
        <v>10</v>
      </c>
      <c r="B75" s="4">
        <v>51</v>
      </c>
      <c r="C75" s="4">
        <f t="shared" si="3"/>
        <v>510</v>
      </c>
      <c r="D75" s="4">
        <f t="shared" si="4"/>
        <v>100</v>
      </c>
      <c r="E75" s="4">
        <f t="shared" si="5"/>
        <v>2601</v>
      </c>
      <c r="G75" s="13" t="s">
        <v>28</v>
      </c>
      <c r="H75" s="13"/>
      <c r="I75" s="13"/>
      <c r="J75" s="13"/>
      <c r="K75" s="13"/>
      <c r="L75" s="13"/>
      <c r="M75" s="13"/>
      <c r="N75" s="14"/>
      <c r="O75" s="14"/>
    </row>
    <row r="76" spans="1:15" x14ac:dyDescent="0.3">
      <c r="A76" s="4">
        <v>11</v>
      </c>
      <c r="B76" s="4">
        <v>54</v>
      </c>
      <c r="C76" s="4">
        <f t="shared" si="3"/>
        <v>594</v>
      </c>
      <c r="D76" s="4">
        <f t="shared" si="4"/>
        <v>121</v>
      </c>
      <c r="E76" s="4">
        <f t="shared" si="5"/>
        <v>2916</v>
      </c>
    </row>
    <row r="77" spans="1:15" x14ac:dyDescent="0.3">
      <c r="A77" s="4">
        <v>7</v>
      </c>
      <c r="B77" s="4">
        <v>40</v>
      </c>
      <c r="C77" s="4">
        <f t="shared" si="3"/>
        <v>280</v>
      </c>
      <c r="D77" s="4">
        <f t="shared" si="4"/>
        <v>49</v>
      </c>
      <c r="E77" s="4">
        <f t="shared" si="5"/>
        <v>1600</v>
      </c>
    </row>
    <row r="78" spans="1:15" x14ac:dyDescent="0.3">
      <c r="A78" s="4">
        <v>7</v>
      </c>
      <c r="B78" s="4">
        <v>39</v>
      </c>
      <c r="C78" s="4">
        <f t="shared" si="3"/>
        <v>273</v>
      </c>
      <c r="D78" s="4">
        <f t="shared" si="4"/>
        <v>49</v>
      </c>
      <c r="E78" s="4">
        <f t="shared" si="5"/>
        <v>1521</v>
      </c>
    </row>
    <row r="79" spans="1:15" x14ac:dyDescent="0.3">
      <c r="A79" s="4">
        <v>10</v>
      </c>
      <c r="B79" s="4">
        <v>49</v>
      </c>
      <c r="C79" s="4">
        <f t="shared" si="3"/>
        <v>490</v>
      </c>
      <c r="D79" s="4">
        <f t="shared" si="4"/>
        <v>100</v>
      </c>
      <c r="E79" s="4">
        <f t="shared" si="5"/>
        <v>2401</v>
      </c>
    </row>
    <row r="80" spans="1:15" ht="15" thickBot="1" x14ac:dyDescent="0.35">
      <c r="A80" s="4">
        <v>14</v>
      </c>
      <c r="B80" s="4">
        <v>58</v>
      </c>
      <c r="C80" s="4">
        <f t="shared" si="3"/>
        <v>812</v>
      </c>
      <c r="D80" s="4">
        <f t="shared" si="4"/>
        <v>196</v>
      </c>
      <c r="E80" s="4">
        <f t="shared" si="5"/>
        <v>3364</v>
      </c>
    </row>
    <row r="81" spans="1:8" x14ac:dyDescent="0.3">
      <c r="A81" s="7">
        <f>SUM(A73:A80)</f>
        <v>79</v>
      </c>
      <c r="B81" s="7">
        <f>SUM(B73:B80)</f>
        <v>389</v>
      </c>
      <c r="C81" s="7">
        <f>SUM(C73:C80)</f>
        <v>3967</v>
      </c>
      <c r="D81" s="7">
        <f>SUM(D73:D80)</f>
        <v>823</v>
      </c>
      <c r="E81" s="7">
        <f>SUM(E73:E80)</f>
        <v>19303</v>
      </c>
    </row>
    <row r="82" spans="1:8" ht="15" thickBot="1" x14ac:dyDescent="0.35">
      <c r="A82" s="8" t="s">
        <v>6</v>
      </c>
      <c r="B82" s="8" t="s">
        <v>7</v>
      </c>
      <c r="C82" s="8" t="s">
        <v>8</v>
      </c>
      <c r="D82" s="8" t="s">
        <v>9</v>
      </c>
      <c r="E82" s="8" t="s">
        <v>10</v>
      </c>
    </row>
    <row r="83" spans="1:8" ht="15" thickBot="1" x14ac:dyDescent="0.35">
      <c r="A83" s="11" t="s">
        <v>11</v>
      </c>
      <c r="B83" s="15">
        <v>8</v>
      </c>
    </row>
    <row r="85" spans="1:8" x14ac:dyDescent="0.3">
      <c r="A85" t="s">
        <v>29</v>
      </c>
    </row>
    <row r="87" spans="1:8" x14ac:dyDescent="0.3">
      <c r="A87" s="23"/>
      <c r="B87" s="23"/>
      <c r="C87" s="23"/>
      <c r="E87" s="23"/>
      <c r="F87" s="23"/>
      <c r="G87" s="23"/>
      <c r="H87" s="23"/>
    </row>
    <row r="88" spans="1:8" x14ac:dyDescent="0.3">
      <c r="A88" s="23"/>
      <c r="B88" s="23"/>
      <c r="C88" s="23"/>
      <c r="E88" s="23"/>
      <c r="F88" s="23"/>
      <c r="G88" s="23"/>
      <c r="H88" s="23"/>
    </row>
    <row r="89" spans="1:8" x14ac:dyDescent="0.3">
      <c r="A89" s="23"/>
      <c r="B89" s="23"/>
      <c r="C89" s="23"/>
      <c r="E89" s="23"/>
      <c r="F89" s="23"/>
      <c r="G89" s="23"/>
      <c r="H89" s="23"/>
    </row>
    <row r="90" spans="1:8" x14ac:dyDescent="0.3">
      <c r="A90" s="23"/>
      <c r="B90" s="23"/>
      <c r="C90" s="23"/>
      <c r="E90" s="23"/>
      <c r="F90" s="23"/>
      <c r="G90" s="23"/>
      <c r="H90" s="23"/>
    </row>
    <row r="91" spans="1:8" ht="15" thickBot="1" x14ac:dyDescent="0.35">
      <c r="A91" s="23"/>
      <c r="B91" s="23"/>
      <c r="C91" s="23"/>
    </row>
    <row r="92" spans="1:8" ht="15" thickBot="1" x14ac:dyDescent="0.35">
      <c r="E92" s="11" t="s">
        <v>12</v>
      </c>
      <c r="F92" s="20">
        <f>1005/343</f>
        <v>2.9300291545189503</v>
      </c>
    </row>
    <row r="93" spans="1:8" x14ac:dyDescent="0.3">
      <c r="A93" s="23"/>
      <c r="B93" s="23"/>
    </row>
    <row r="94" spans="1:8" x14ac:dyDescent="0.3">
      <c r="A94" s="23"/>
      <c r="B94" s="23"/>
      <c r="E94" s="23"/>
      <c r="F94" s="23"/>
      <c r="G94" s="23"/>
      <c r="H94" s="23"/>
    </row>
    <row r="95" spans="1:8" x14ac:dyDescent="0.3">
      <c r="A95" s="23"/>
      <c r="B95" s="23"/>
      <c r="E95" s="23"/>
      <c r="F95" s="23"/>
      <c r="G95" s="23"/>
      <c r="H95" s="23"/>
    </row>
    <row r="96" spans="1:8" x14ac:dyDescent="0.3">
      <c r="E96" s="23"/>
      <c r="F96" s="23"/>
      <c r="G96" s="23"/>
      <c r="H96" s="23"/>
    </row>
    <row r="97" spans="1:14" ht="16.2" thickBot="1" x14ac:dyDescent="0.35">
      <c r="A97" s="21" t="s">
        <v>14</v>
      </c>
      <c r="B97" s="21"/>
      <c r="C97" s="21"/>
    </row>
    <row r="98" spans="1:14" ht="15" thickBot="1" x14ac:dyDescent="0.35">
      <c r="E98" s="11" t="s">
        <v>13</v>
      </c>
      <c r="F98" s="18">
        <f>6754/343</f>
        <v>19.690962099125365</v>
      </c>
      <c r="I98" t="s">
        <v>30</v>
      </c>
    </row>
    <row r="99" spans="1:14" x14ac:dyDescent="0.3">
      <c r="A99" s="22"/>
      <c r="B99" s="22"/>
      <c r="C99" s="22"/>
    </row>
    <row r="101" spans="1:14" x14ac:dyDescent="0.3">
      <c r="A101" s="13" t="s">
        <v>31</v>
      </c>
      <c r="B101" s="13"/>
      <c r="C101" s="13"/>
      <c r="D101" s="13"/>
      <c r="E101" s="13"/>
      <c r="F101" s="13"/>
      <c r="G101" s="13"/>
      <c r="H101" s="13"/>
      <c r="I101" s="14"/>
      <c r="J101" s="24" t="s">
        <v>36</v>
      </c>
      <c r="K101" s="24"/>
      <c r="L101" s="24"/>
      <c r="M101" s="24"/>
      <c r="N101" s="24"/>
    </row>
    <row r="102" spans="1:14" x14ac:dyDescent="0.3">
      <c r="J102" s="24"/>
      <c r="K102" s="24"/>
      <c r="L102" s="24"/>
      <c r="M102" s="24"/>
      <c r="N102" s="24"/>
    </row>
    <row r="103" spans="1:14" x14ac:dyDescent="0.3">
      <c r="A103" t="s">
        <v>32</v>
      </c>
      <c r="J103" s="24"/>
      <c r="K103" s="24"/>
      <c r="L103" s="24"/>
      <c r="M103" s="24"/>
      <c r="N103" s="24"/>
    </row>
    <row r="104" spans="1:14" x14ac:dyDescent="0.3">
      <c r="J104" s="24"/>
      <c r="K104" s="24"/>
      <c r="L104" s="24"/>
      <c r="M104" s="24"/>
      <c r="N104" s="24"/>
    </row>
    <row r="105" spans="1:14" x14ac:dyDescent="0.3">
      <c r="A105" s="13"/>
      <c r="B105" s="13"/>
      <c r="C105" s="13"/>
      <c r="D105" s="13"/>
    </row>
    <row r="107" spans="1:14" x14ac:dyDescent="0.3">
      <c r="A107" s="13" t="s">
        <v>33</v>
      </c>
      <c r="B107" s="13"/>
      <c r="C107" s="13"/>
      <c r="D107" s="13"/>
      <c r="E107" s="13"/>
      <c r="F107" s="13"/>
      <c r="G107" s="13"/>
      <c r="H107" s="13"/>
      <c r="I107" s="13"/>
    </row>
    <row r="109" spans="1:14" x14ac:dyDescent="0.3">
      <c r="A109" t="s">
        <v>34</v>
      </c>
    </row>
    <row r="110" spans="1:14" ht="15" thickBot="1" x14ac:dyDescent="0.35"/>
    <row r="111" spans="1:14" ht="15" thickBot="1" x14ac:dyDescent="0.35">
      <c r="A111" s="23"/>
      <c r="B111" s="23"/>
      <c r="C111" s="23"/>
      <c r="D111" s="23"/>
      <c r="E111" s="11" t="s">
        <v>35</v>
      </c>
      <c r="F111" s="19">
        <f>H73^2</f>
        <v>0.94897818249808075</v>
      </c>
    </row>
    <row r="113" spans="1:12" x14ac:dyDescent="0.3">
      <c r="A113" s="23"/>
      <c r="B113" s="23"/>
      <c r="C113" s="23"/>
      <c r="D113" s="23"/>
    </row>
    <row r="115" spans="1:12" x14ac:dyDescent="0.3">
      <c r="A115" s="13" t="s">
        <v>22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</sheetData>
  <mergeCells count="23">
    <mergeCell ref="B1:F1"/>
    <mergeCell ref="I21:M24"/>
    <mergeCell ref="D22:G26"/>
    <mergeCell ref="A22:C26"/>
    <mergeCell ref="D30:G32"/>
    <mergeCell ref="D36:F36"/>
    <mergeCell ref="A45:E47"/>
    <mergeCell ref="A30:B32"/>
    <mergeCell ref="A50:F52"/>
    <mergeCell ref="B60:E60"/>
    <mergeCell ref="B62:E62"/>
    <mergeCell ref="D38:F38"/>
    <mergeCell ref="A68:E70"/>
    <mergeCell ref="G69:K71"/>
    <mergeCell ref="A87:C91"/>
    <mergeCell ref="A93:B95"/>
    <mergeCell ref="E87:H90"/>
    <mergeCell ref="E94:H96"/>
    <mergeCell ref="A97:C97"/>
    <mergeCell ref="A99:C99"/>
    <mergeCell ref="A111:D111"/>
    <mergeCell ref="A113:D113"/>
    <mergeCell ref="J101:N10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pc</cp:lastModifiedBy>
  <cp:lastPrinted>2023-06-30T16:14:27Z</cp:lastPrinted>
  <dcterms:created xsi:type="dcterms:W3CDTF">2023-06-29T21:33:56Z</dcterms:created>
  <dcterms:modified xsi:type="dcterms:W3CDTF">2023-06-30T16:18:42Z</dcterms:modified>
</cp:coreProperties>
</file>