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jos\Desktop\System\"/>
    </mc:Choice>
  </mc:AlternateContent>
  <xr:revisionPtr revIDLastSave="0" documentId="13_ncr:1_{D3DB2005-B749-4B41-A376-731536E420A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Zeev-2017" sheetId="1" r:id="rId1"/>
    <sheet name="MyModel-2020" sheetId="2" r:id="rId2"/>
    <sheet name="Coefficien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3" i="2"/>
  <c r="C6" i="2"/>
  <c r="C5" i="2"/>
  <c r="C4" i="2"/>
  <c r="C3" i="2"/>
  <c r="E8" i="1" l="1"/>
  <c r="A7" i="1"/>
  <c r="B7" i="1"/>
  <c r="B8" i="1" s="1"/>
  <c r="C7" i="1"/>
  <c r="C8" i="1" s="1"/>
  <c r="D7" i="1"/>
  <c r="D8" i="1" s="1"/>
  <c r="E7" i="1"/>
  <c r="F7" i="1"/>
  <c r="B6" i="1"/>
  <c r="C6" i="1"/>
  <c r="D6" i="1"/>
  <c r="E6" i="1"/>
  <c r="F6" i="1"/>
  <c r="F8" i="1" s="1"/>
  <c r="A6" i="1"/>
  <c r="A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talcordo@post.bgu.ac.il</author>
  </authors>
  <commentList>
    <comment ref="B5" authorId="0" shapeId="0" xr:uid="{C9790E6D-8592-4AA6-A62F-AA0A747D92BE}">
      <text>
        <r>
          <rPr>
            <b/>
            <sz val="9"/>
            <color indexed="81"/>
            <rFont val="Tahoma"/>
            <charset val="1"/>
          </rPr>
          <t>talcordo@post.bgu.ac.חשמל ותעשייה - על פי מפל"ס</t>
        </r>
      </text>
    </comment>
    <comment ref="A6" authorId="0" shapeId="0" xr:uid="{99AA2137-55EB-4B8D-A55F-E64D66A33A4C}">
      <text>
        <r>
          <rPr>
            <b/>
            <sz val="9"/>
            <color indexed="81"/>
            <rFont val="Tahoma"/>
            <charset val="1"/>
          </rPr>
          <t>talcordo@post.bgu.ac.il:</t>
        </r>
        <r>
          <rPr>
            <sz val="9"/>
            <color indexed="81"/>
            <rFont val="Tahoma"/>
            <charset val="1"/>
          </rPr>
          <t xml:space="preserve">
2021</t>
        </r>
      </text>
    </comment>
  </commentList>
</comments>
</file>

<file path=xl/sharedStrings.xml><?xml version="1.0" encoding="utf-8"?>
<sst xmlns="http://schemas.openxmlformats.org/spreadsheetml/2006/main" count="29" uniqueCount="18">
  <si>
    <t>Electricity</t>
  </si>
  <si>
    <t>Transportation</t>
  </si>
  <si>
    <t>Construction</t>
  </si>
  <si>
    <t>Water</t>
  </si>
  <si>
    <t>Materials</t>
  </si>
  <si>
    <t>Food</t>
  </si>
  <si>
    <t>My Model</t>
  </si>
  <si>
    <t>CBS</t>
  </si>
  <si>
    <t>Electricity Authority</t>
  </si>
  <si>
    <t>Difference</t>
  </si>
  <si>
    <t>Pollutnat Register</t>
  </si>
  <si>
    <t>MRV</t>
  </si>
  <si>
    <t>NAN</t>
  </si>
  <si>
    <t>Zeev</t>
  </si>
  <si>
    <t>Gas</t>
  </si>
  <si>
    <t>Coal</t>
  </si>
  <si>
    <t>Gas (Conversion From Coal)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</si>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</sst>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1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9" fontId="0" fillId="0" borderId="0" xfId="1" applyFont="1"/>
    <xf numFmtId="9" fontId="0" fillId="0" borderId="0" xfId="1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C38" sqref="C38"/>
    </sheetView>
  </sheetViews>
  <sheetFormatPr defaultRowHeight="15"/>
  <cols>
    <col min="1" max="1" width="12" bestFit="1" customWidth="1"/>
    <col min="2" max="2" width="14.140625" customWidth="1"/>
    <col min="3" max="3" width="12.28515625" bestFit="1" customWidth="1"/>
    <col min="4" max="6" width="12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48118611.195583299</v>
      </c>
      <c r="B2">
        <v>16734747.4358135</v>
      </c>
      <c r="C2">
        <v>3915971.2329007401</v>
      </c>
      <c r="D2">
        <v>72510.690429743423</v>
      </c>
      <c r="E2">
        <v>3947101.7894438715</v>
      </c>
      <c r="F2">
        <v>9274543.644267045</v>
      </c>
    </row>
    <row r="3" spans="1:6">
      <c r="A3">
        <v>46108512.840000004</v>
      </c>
      <c r="B3">
        <v>18296327.050000001</v>
      </c>
      <c r="C3">
        <v>3915971.23</v>
      </c>
      <c r="D3">
        <v>51451.32</v>
      </c>
      <c r="E3">
        <v>3947101.79</v>
      </c>
      <c r="F3">
        <v>9041032.6199999992</v>
      </c>
    </row>
    <row r="5" spans="1:6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6">
      <c r="A6" s="1">
        <f>A2/1000000</f>
        <v>48.118611195583298</v>
      </c>
      <c r="B6" s="1">
        <f t="shared" ref="B6:F7" si="0">B2/1000000</f>
        <v>16.7347474358135</v>
      </c>
      <c r="C6" s="1">
        <f t="shared" si="0"/>
        <v>3.9159712329007399</v>
      </c>
      <c r="D6" s="1">
        <f t="shared" si="0"/>
        <v>7.2510690429743424E-2</v>
      </c>
      <c r="E6" s="1">
        <f t="shared" si="0"/>
        <v>3.9471017894438716</v>
      </c>
      <c r="F6" s="1">
        <f t="shared" si="0"/>
        <v>9.2745436442670446</v>
      </c>
    </row>
    <row r="7" spans="1:6">
      <c r="A7" s="1">
        <f>A3/1000000</f>
        <v>46.108512840000003</v>
      </c>
      <c r="B7" s="1">
        <f t="shared" si="0"/>
        <v>18.296327050000002</v>
      </c>
      <c r="C7" s="1">
        <f t="shared" si="0"/>
        <v>3.9159712299999998</v>
      </c>
      <c r="D7" s="1">
        <f t="shared" si="0"/>
        <v>5.1451320000000002E-2</v>
      </c>
      <c r="E7" s="1">
        <f t="shared" si="0"/>
        <v>3.9471017900000001</v>
      </c>
      <c r="F7" s="1">
        <f t="shared" si="0"/>
        <v>9.0410326199999993</v>
      </c>
    </row>
    <row r="8" spans="1:6">
      <c r="A8" s="2">
        <f t="shared" ref="A8:F8" si="1">(A6-A7)/A7</f>
        <v>4.3594950948829939E-2</v>
      </c>
      <c r="B8" s="2">
        <f t="shared" si="1"/>
        <v>-8.5349349621868631E-2</v>
      </c>
      <c r="C8" s="2">
        <f t="shared" si="1"/>
        <v>7.4074601732216666E-10</v>
      </c>
      <c r="D8" s="2">
        <f t="shared" si="1"/>
        <v>0.40930670835545951</v>
      </c>
      <c r="E8" s="2">
        <f t="shared" si="1"/>
        <v>-1.4089539773514048E-10</v>
      </c>
      <c r="F8" s="3">
        <f t="shared" si="1"/>
        <v>2.5827915248363004E-2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tabSelected="1" workbookViewId="0">
      <selection activeCell="D24" sqref="D24"/>
    </sheetView>
  </sheetViews>
  <sheetFormatPr defaultRowHeight="15"/>
  <cols>
    <col min="1" max="1" width="18.85546875" bestFit="1" customWidth="1"/>
    <col min="2" max="2" width="14.140625" bestFit="1" customWidth="1"/>
    <col min="3" max="3" width="14.140625" customWidth="1"/>
    <col min="4" max="4" width="14.140625" bestFit="1" customWidth="1"/>
    <col min="5" max="5" width="12.85546875" customWidth="1"/>
  </cols>
  <sheetData>
    <row r="1" spans="1:5">
      <c r="B1" t="s">
        <v>0</v>
      </c>
      <c r="C1" t="s">
        <v>9</v>
      </c>
      <c r="D1" t="s">
        <v>1</v>
      </c>
      <c r="E1" t="s">
        <v>9</v>
      </c>
    </row>
    <row r="2" spans="1:5">
      <c r="A2" t="s">
        <v>6</v>
      </c>
      <c r="B2">
        <v>37.36</v>
      </c>
      <c r="D2">
        <v>15</v>
      </c>
    </row>
    <row r="3" spans="1:5">
      <c r="A3" t="s">
        <v>7</v>
      </c>
      <c r="B3">
        <v>32.642000000000003</v>
      </c>
      <c r="C3" s="4">
        <f>($B$2-B3)/(($B$2+B3)/2)</f>
        <v>0.13479614868146611</v>
      </c>
      <c r="D3">
        <v>17.87</v>
      </c>
      <c r="E3" s="4">
        <f>(ABS($D$2-D3)/(($D$2+D3)/2))</f>
        <v>0.17462731974444787</v>
      </c>
    </row>
    <row r="4" spans="1:5">
      <c r="A4" t="s">
        <v>8</v>
      </c>
      <c r="B4">
        <v>35</v>
      </c>
      <c r="C4" s="4">
        <f>($B$2-B4)/(($B$2+B4)/2)</f>
        <v>6.5229408512990583E-2</v>
      </c>
      <c r="D4" t="s">
        <v>12</v>
      </c>
      <c r="E4" s="4" t="s">
        <v>12</v>
      </c>
    </row>
    <row r="5" spans="1:5">
      <c r="A5" t="s">
        <v>10</v>
      </c>
      <c r="B5">
        <v>43.4</v>
      </c>
      <c r="C5" s="4">
        <f>($B$2-B5)/(($B$2+B5)/2)</f>
        <v>-0.1495789995047053</v>
      </c>
      <c r="D5">
        <v>18.600000000000001</v>
      </c>
      <c r="E5" s="4">
        <f t="shared" ref="E5:E6" si="0">(ABS($D$2-D5)/(($D$2+D5)/2))</f>
        <v>0.21428571428571436</v>
      </c>
    </row>
    <row r="6" spans="1:5">
      <c r="A6" t="s">
        <v>11</v>
      </c>
      <c r="B6">
        <v>36.5</v>
      </c>
      <c r="C6" s="4">
        <f>($B$2-B6)/(($B$2+B6)/2)</f>
        <v>2.3287300297860802E-2</v>
      </c>
      <c r="D6">
        <v>19.2</v>
      </c>
      <c r="E6" s="4">
        <f t="shared" si="0"/>
        <v>0.24561403508771923</v>
      </c>
    </row>
    <row r="10" spans="1:5">
      <c r="A10">
        <v>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9FE6B-9297-49B7-989A-2FE3F9A4FA1A}">
  <dimension ref="A1:D3"/>
  <sheetViews>
    <sheetView workbookViewId="0">
      <selection activeCell="J25" sqref="J25"/>
    </sheetView>
  </sheetViews>
  <sheetFormatPr defaultRowHeight="15"/>
  <cols>
    <col min="1" max="1" width="18.85546875" bestFit="1" customWidth="1"/>
    <col min="4" max="4" width="25.85546875" bestFit="1" customWidth="1"/>
  </cols>
  <sheetData>
    <row r="1" spans="1:4">
      <c r="B1" t="s">
        <v>14</v>
      </c>
      <c r="C1" t="s">
        <v>15</v>
      </c>
      <c r="D1" t="s">
        <v>16</v>
      </c>
    </row>
    <row r="2" spans="1:4">
      <c r="A2" t="s">
        <v>13</v>
      </c>
      <c r="B2">
        <v>390</v>
      </c>
      <c r="C2">
        <v>880</v>
      </c>
      <c r="D2">
        <v>474</v>
      </c>
    </row>
    <row r="3" spans="1:4">
      <c r="A3" t="s">
        <v>8</v>
      </c>
      <c r="B3">
        <v>369</v>
      </c>
      <c r="C3">
        <v>880</v>
      </c>
      <c r="D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Zeev-2017</vt:lpstr>
      <vt:lpstr>MyModel-2020</vt:lpstr>
      <vt:lpstr>Coefficients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טל קורדובה</dc:creator>
  <cp:lastModifiedBy>talcordo@post.bgu.ac.il</cp:lastModifiedBy>
  <dcterms:created xsi:type="dcterms:W3CDTF">2022-03-22T09:50:28Z</dcterms:created>
  <dcterms:modified xsi:type="dcterms:W3CDTF">2022-05-22T13:08:13Z</dcterms:modified>
</cp:coreProperties>
</file>