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if" ContentType="image/tif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leocollado/Dropbox/Mac/Downloads/"/>
    </mc:Choice>
  </mc:AlternateContent>
  <xr:revisionPtr revIDLastSave="0" documentId="13_ncr:1_{C8238864-46E4-3340-9CCC-CD56F89574C6}" xr6:coauthVersionLast="47" xr6:coauthVersionMax="47" xr10:uidLastSave="{00000000-0000-0000-0000-000000000000}"/>
  <bookViews>
    <workbookView xWindow="-43460" yWindow="5660" windowWidth="41340" windowHeight="18060" tabRatio="500" xr2:uid="{00000000-000D-0000-FFFF-FFFF00000000}"/>
  </bookViews>
  <sheets>
    <sheet name="Summary" sheetId="1" r:id="rId1"/>
    <sheet name="qPCR" sheetId="2" r:id="rId2"/>
    <sheet name="cDNA Agilent" sheetId="3" r:id="rId3"/>
    <sheet name="Lib Agilen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Q2" i="1" l="1"/>
  <c r="W2" i="1"/>
  <c r="X8" i="3"/>
  <c r="W8" i="3"/>
  <c r="X7" i="3"/>
  <c r="W7" i="3"/>
  <c r="X6" i="3"/>
  <c r="W6" i="3"/>
  <c r="X5" i="3"/>
  <c r="W5" i="3"/>
  <c r="K2" i="1" l="1"/>
  <c r="L2" i="1" s="1"/>
  <c r="J2" i="1"/>
  <c r="X4" i="3"/>
  <c r="W4" i="3"/>
</calcChain>
</file>

<file path=xl/sharedStrings.xml><?xml version="1.0" encoding="utf-8"?>
<sst xmlns="http://schemas.openxmlformats.org/spreadsheetml/2006/main" count="100" uniqueCount="57">
  <si>
    <t>Sample #</t>
  </si>
  <si>
    <t>Tissue</t>
  </si>
  <si>
    <t>Brain</t>
  </si>
  <si>
    <t>Slide #</t>
  </si>
  <si>
    <t>Array #</t>
  </si>
  <si>
    <t>A1</t>
  </si>
  <si>
    <t>B1</t>
  </si>
  <si>
    <t>C1</t>
  </si>
  <si>
    <t>D1</t>
  </si>
  <si>
    <t>Ct</t>
  </si>
  <si>
    <t>cDNA Amp Cycle</t>
  </si>
  <si>
    <t>cDNA Input</t>
  </si>
  <si>
    <t>SI cycles</t>
  </si>
  <si>
    <t>index_name</t>
  </si>
  <si>
    <t>index(i7)</t>
  </si>
  <si>
    <t>index2_workflow_a(i5)</t>
  </si>
  <si>
    <t>index2_workflow_b(i5)</t>
  </si>
  <si>
    <t>Ave frag length</t>
  </si>
  <si>
    <t>% Coverage Array</t>
  </si>
  <si>
    <t xml:space="preserve">Est Read Pairs </t>
  </si>
  <si>
    <t>Pos</t>
  </si>
  <si>
    <t>Name</t>
  </si>
  <si>
    <t>Ct FAM</t>
  </si>
  <si>
    <t>Note</t>
  </si>
  <si>
    <t>E1</t>
  </si>
  <si>
    <t>N/A</t>
  </si>
  <si>
    <t>negative control</t>
  </si>
  <si>
    <t>~33% of the peak fluorescence value</t>
  </si>
  <si>
    <t>V12N28-334</t>
  </si>
  <si>
    <t>HYP</t>
  </si>
  <si>
    <t>Hs_Br6197</t>
  </si>
  <si>
    <t>HYP_1v_hrd</t>
  </si>
  <si>
    <t>Agilent [cDNA] pg/ul</t>
  </si>
  <si>
    <t>Total cDNA ng yield</t>
  </si>
  <si>
    <t>Agilent [lib] pg/ul</t>
  </si>
  <si>
    <t>Final [cDNA] pg/ul</t>
  </si>
  <si>
    <t>Final [lib] pg/ul</t>
  </si>
  <si>
    <t>Dilution Factor</t>
  </si>
  <si>
    <t>HB</t>
  </si>
  <si>
    <t>Hs_Br5993</t>
  </si>
  <si>
    <t>Hs_Br5459</t>
  </si>
  <si>
    <t>Hs_Br8112</t>
  </si>
  <si>
    <t>Hs_Br1735</t>
  </si>
  <si>
    <t>V12D07-075</t>
  </si>
  <si>
    <t>HYP_4v_HRD</t>
  </si>
  <si>
    <t>HYP_5v_HRD</t>
  </si>
  <si>
    <t>HYP_6v_HRD</t>
  </si>
  <si>
    <t>HB_1v_HRD</t>
  </si>
  <si>
    <t>#1 1:2 dilution</t>
  </si>
  <si>
    <t>#2  1:2 dilution</t>
  </si>
  <si>
    <t>#3 1:2 dilution</t>
  </si>
  <si>
    <t>#4 1:2 dilution</t>
  </si>
  <si>
    <t>SI-TT-A1</t>
  </si>
  <si>
    <t>GTAACATGCG</t>
  </si>
  <si>
    <t>AGTGTTACCT</t>
  </si>
  <si>
    <t>AGGTAACACT</t>
  </si>
  <si>
    <t>Sample 3 (1v_HB)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</si>
</sst>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0" xfId="0" applyAlignment="1">
      <alignment horizontal="left"/>
    </xf>
    <xf numFmtId="0" fontId="5" fillId="2" borderId="4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0" fillId="0" borderId="1" xfId="0" applyBorder="1"/>
    <xf numFmtId="0" fontId="5" fillId="0" borderId="4" xfId="0" applyFont="1" applyBorder="1" applyAlignment="1">
      <alignment horizontal="center"/>
    </xf>
    <xf numFmtId="4" fontId="5" fillId="0" borderId="5" xfId="0" applyNumberFormat="1" applyFont="1" applyBorder="1" applyAlignment="1">
      <alignment horizontal="center"/>
    </xf>
  </cellXfs>
  <cellStyles count="7">
    <cellStyle name="Followed Hyperlink" xfId="2" builtinId="9" hidden="1"/>
    <cellStyle name="Followed Hyperlink" xfId="4" builtinId="9" hidden="1"/>
    <cellStyle name="Followed Hyperlink" xfId="6" builtinId="9" hidden="1"/>
    <cellStyle name="Hyperlink" xfId="1" builtinId="8" hidden="1"/>
    <cellStyle name="Hyperlink" xfId="3" builtinId="8" hidden="1"/>
    <cellStyle name="Hyperlink" xfId="5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30726</xdr:colOff>
      <xdr:row>8</xdr:row>
      <xdr:rowOff>61451</xdr:rowOff>
    </xdr:from>
    <xdr:to>
      <xdr:col>12</xdr:col>
      <xdr:colOff>594033</xdr:colOff>
      <xdr:row>20</xdr:row>
      <xdr:rowOff>69811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77ECE17-1402-C917-A546-D072A5E839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6297" t="28182" b="35264"/>
        <a:stretch/>
      </xdr:blipFill>
      <xdr:spPr>
        <a:xfrm>
          <a:off x="10026855" y="2744838"/>
          <a:ext cx="2478549" cy="2466425"/>
        </a:xfrm>
        <a:prstGeom prst="rect">
          <a:avLst/>
        </a:prstGeom>
      </xdr:spPr>
    </xdr:pic>
    <xdr:clientData/>
  </xdr:twoCellAnchor>
  <xdr:twoCellAnchor editAs="oneCell">
    <xdr:from>
      <xdr:col>7</xdr:col>
      <xdr:colOff>20485</xdr:colOff>
      <xdr:row>8</xdr:row>
      <xdr:rowOff>49981</xdr:rowOff>
    </xdr:from>
    <xdr:to>
      <xdr:col>9</xdr:col>
      <xdr:colOff>419920</xdr:colOff>
      <xdr:row>20</xdr:row>
      <xdr:rowOff>70834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8B6E1A-1836-B144-91D4-8FE234F18EA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4043" t="28182" r="23424" b="35852"/>
        <a:stretch/>
      </xdr:blipFill>
      <xdr:spPr>
        <a:xfrm>
          <a:off x="7005485" y="2733368"/>
          <a:ext cx="2406854" cy="2478918"/>
        </a:xfrm>
        <a:prstGeom prst="rect">
          <a:avLst/>
        </a:prstGeom>
      </xdr:spPr>
    </xdr:pic>
    <xdr:clientData/>
  </xdr:twoCellAnchor>
  <xdr:twoCellAnchor editAs="oneCell">
    <xdr:from>
      <xdr:col>2</xdr:col>
      <xdr:colOff>1259758</xdr:colOff>
      <xdr:row>7</xdr:row>
      <xdr:rowOff>202381</xdr:rowOff>
    </xdr:from>
    <xdr:to>
      <xdr:col>6</xdr:col>
      <xdr:colOff>92178</xdr:colOff>
      <xdr:row>20</xdr:row>
      <xdr:rowOff>9531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4A6F3C0-6B03-6F46-9530-E5EF36E35C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2052" t="28182" r="45415" b="35827"/>
        <a:stretch/>
      </xdr:blipFill>
      <xdr:spPr>
        <a:xfrm>
          <a:off x="3553952" y="2680929"/>
          <a:ext cx="2396613" cy="2470053"/>
        </a:xfrm>
        <a:prstGeom prst="rect">
          <a:avLst/>
        </a:prstGeom>
      </xdr:spPr>
    </xdr:pic>
    <xdr:clientData/>
  </xdr:twoCellAnchor>
  <xdr:twoCellAnchor editAs="oneCell">
    <xdr:from>
      <xdr:col>0</xdr:col>
      <xdr:colOff>16795</xdr:colOff>
      <xdr:row>8</xdr:row>
      <xdr:rowOff>6555</xdr:rowOff>
    </xdr:from>
    <xdr:to>
      <xdr:col>2</xdr:col>
      <xdr:colOff>153630</xdr:colOff>
      <xdr:row>19</xdr:row>
      <xdr:rowOff>184355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8609673-0060-8E4E-BEF1-CF76B6ACB6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829" t="28181" r="67536" b="35190"/>
        <a:stretch/>
      </xdr:blipFill>
      <xdr:spPr>
        <a:xfrm>
          <a:off x="16795" y="2689942"/>
          <a:ext cx="2431029" cy="24310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1562100</xdr:colOff>
      <xdr:row>7</xdr:row>
      <xdr:rowOff>190500</xdr:rowOff>
    </xdr:from>
    <xdr:to>
      <xdr:col>5</xdr:col>
      <xdr:colOff>320054</xdr:colOff>
      <xdr:row>42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AD05EB-3876-95E2-8638-65FB91AD5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0200" y="1625600"/>
          <a:ext cx="14175754" cy="7048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624236</xdr:colOff>
      <xdr:row>1</xdr:row>
      <xdr:rowOff>150678</xdr:rowOff>
    </xdr:from>
    <xdr:to>
      <xdr:col>12</xdr:col>
      <xdr:colOff>527066</xdr:colOff>
      <xdr:row>20</xdr:row>
      <xdr:rowOff>75340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364AE6-C728-12A0-7D4B-8282FDF15A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2057" b="54345"/>
        <a:stretch/>
      </xdr:blipFill>
      <xdr:spPr>
        <a:xfrm>
          <a:off x="1474490" y="355170"/>
          <a:ext cx="9255627" cy="4251272"/>
        </a:xfrm>
        <a:prstGeom prst="rect">
          <a:avLst/>
        </a:prstGeom>
      </xdr:spPr>
    </xdr:pic>
    <xdr:clientData/>
  </xdr:twoCellAnchor>
  <xdr:twoCellAnchor>
    <xdr:from>
      <xdr:col>4</xdr:col>
      <xdr:colOff>538136</xdr:colOff>
      <xdr:row>2</xdr:row>
      <xdr:rowOff>269067</xdr:rowOff>
    </xdr:from>
    <xdr:to>
      <xdr:col>6</xdr:col>
      <xdr:colOff>182968</xdr:colOff>
      <xdr:row>20</xdr:row>
      <xdr:rowOff>193729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D11B1C4-5312-4F52-C31F-A2B0C1F1BC5B}"/>
            </a:ext>
          </a:extLst>
        </xdr:cNvPr>
        <xdr:cNvSpPr/>
      </xdr:nvSpPr>
      <xdr:spPr>
        <a:xfrm>
          <a:off x="3939153" y="678050"/>
          <a:ext cx="1345340" cy="4046781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617145</xdr:colOff>
      <xdr:row>34</xdr:row>
      <xdr:rowOff>57239</xdr:rowOff>
    </xdr:from>
    <xdr:to>
      <xdr:col>13</xdr:col>
      <xdr:colOff>229687</xdr:colOff>
      <xdr:row>46</xdr:row>
      <xdr:rowOff>174785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38A29E2-6C7E-1D47-9862-EDE132DD27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81" t="81356" r="30790"/>
        <a:stretch/>
      </xdr:blipFill>
      <xdr:spPr>
        <a:xfrm>
          <a:off x="1468622" y="7374171"/>
          <a:ext cx="9657088" cy="2542091"/>
        </a:xfrm>
        <a:prstGeom prst="rect">
          <a:avLst/>
        </a:prstGeom>
      </xdr:spPr>
    </xdr:pic>
    <xdr:clientData/>
  </xdr:twoCellAnchor>
  <xdr:twoCellAnchor editAs="oneCell">
    <xdr:from>
      <xdr:col>1</xdr:col>
      <xdr:colOff>602710</xdr:colOff>
      <xdr:row>21</xdr:row>
      <xdr:rowOff>118391</xdr:rowOff>
    </xdr:from>
    <xdr:to>
      <xdr:col>13</xdr:col>
      <xdr:colOff>233815</xdr:colOff>
      <xdr:row>34</xdr:row>
      <xdr:rowOff>96865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B93FCC6-613D-534F-90AE-A0F9C17E50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4865" t="63492" r="1" b="18468"/>
        <a:stretch/>
      </xdr:blipFill>
      <xdr:spPr>
        <a:xfrm>
          <a:off x="1452964" y="4853984"/>
          <a:ext cx="9661953" cy="263686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674688</xdr:colOff>
      <xdr:row>7</xdr:row>
      <xdr:rowOff>185208</xdr:rowOff>
    </xdr:from>
    <xdr:to>
      <xdr:col>12</xdr:col>
      <xdr:colOff>92604</xdr:colOff>
      <xdr:row>23</xdr:row>
      <xdr:rowOff>13229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6F7DCB9-1A19-0E01-D65C-0DF1B4BBC5E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4124" b="47101"/>
        <a:stretch/>
      </xdr:blipFill>
      <xdr:spPr>
        <a:xfrm>
          <a:off x="3836459" y="1574271"/>
          <a:ext cx="7037916" cy="3003021"/>
        </a:xfrm>
        <a:prstGeom prst="rect">
          <a:avLst/>
        </a:prstGeom>
      </xdr:spPr>
    </xdr:pic>
    <xdr:clientData/>
  </xdr:twoCellAnchor>
  <xdr:twoCellAnchor editAs="oneCell">
    <xdr:from>
      <xdr:col>3</xdr:col>
      <xdr:colOff>224896</xdr:colOff>
      <xdr:row>24</xdr:row>
      <xdr:rowOff>39687</xdr:rowOff>
    </xdr:from>
    <xdr:to>
      <xdr:col>12</xdr:col>
      <xdr:colOff>86058</xdr:colOff>
      <xdr:row>34</xdr:row>
      <xdr:rowOff>132292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90F6CD-FCBD-3044-81FC-8286088FF5F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7" t="53244" r="32872" b="22753"/>
        <a:stretch/>
      </xdr:blipFill>
      <xdr:spPr>
        <a:xfrm>
          <a:off x="3386667" y="4802187"/>
          <a:ext cx="7481162" cy="2076980"/>
        </a:xfrm>
        <a:prstGeom prst="rect">
          <a:avLst/>
        </a:prstGeom>
      </xdr:spPr>
    </xdr:pic>
    <xdr:clientData/>
  </xdr:twoCellAnchor>
  <xdr:twoCellAnchor editAs="oneCell">
    <xdr:from>
      <xdr:col>3</xdr:col>
      <xdr:colOff>224894</xdr:colOff>
      <xdr:row>34</xdr:row>
      <xdr:rowOff>185208</xdr:rowOff>
    </xdr:from>
    <xdr:to>
      <xdr:col>8</xdr:col>
      <xdr:colOff>13230</xdr:colOff>
      <xdr:row>46</xdr:row>
      <xdr:rowOff>52633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971474D-3D1F-384C-889C-A94CB62BBC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615" t="75728" r="64864" b="37"/>
        <a:stretch/>
      </xdr:blipFill>
      <xdr:spPr>
        <a:xfrm>
          <a:off x="3386665" y="6932083"/>
          <a:ext cx="4021669" cy="2248675"/>
        </a:xfrm>
        <a:prstGeom prst="rect">
          <a:avLst/>
        </a:prstGeom>
      </xdr:spPr>
    </xdr:pic>
    <xdr:clientData/>
  </xdr:twoCellAnchor>
  <xdr:twoCellAnchor>
    <xdr:from>
      <xdr:col>4</xdr:col>
      <xdr:colOff>476250</xdr:colOff>
      <xdr:row>7</xdr:row>
      <xdr:rowOff>185209</xdr:rowOff>
    </xdr:from>
    <xdr:to>
      <xdr:col>5</xdr:col>
      <xdr:colOff>436563</xdr:colOff>
      <xdr:row>23</xdr:row>
      <xdr:rowOff>26459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9A0EDD4-BB85-3424-903E-C02C25229BAB}"/>
            </a:ext>
          </a:extLst>
        </xdr:cNvPr>
        <xdr:cNvSpPr/>
      </xdr:nvSpPr>
      <xdr:spPr>
        <a:xfrm>
          <a:off x="4484688" y="1574272"/>
          <a:ext cx="806979" cy="30162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641880</xdr:colOff>
      <xdr:row>7</xdr:row>
      <xdr:rowOff>165630</xdr:rowOff>
    </xdr:from>
    <xdr:to>
      <xdr:col>6</xdr:col>
      <xdr:colOff>66147</xdr:colOff>
      <xdr:row>23</xdr:row>
      <xdr:rowOff>6880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B41564D-A4C6-234E-8A3D-EF08300D5082}"/>
            </a:ext>
          </a:extLst>
        </xdr:cNvPr>
        <xdr:cNvSpPr/>
      </xdr:nvSpPr>
      <xdr:spPr>
        <a:xfrm>
          <a:off x="5496984" y="1554693"/>
          <a:ext cx="270934" cy="30162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12</xdr:col>
      <xdr:colOff>211667</xdr:colOff>
      <xdr:row>7</xdr:row>
      <xdr:rowOff>105835</xdr:rowOff>
    </xdr:from>
    <xdr:to>
      <xdr:col>21</xdr:col>
      <xdr:colOff>291042</xdr:colOff>
      <xdr:row>24</xdr:row>
      <xdr:rowOff>79376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506531-2E84-4045-DEFD-0213DC03B5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939" b="44971"/>
        <a:stretch/>
      </xdr:blipFill>
      <xdr:spPr>
        <a:xfrm>
          <a:off x="10993438" y="1494898"/>
          <a:ext cx="7699375" cy="3346978"/>
        </a:xfrm>
        <a:prstGeom prst="rect">
          <a:avLst/>
        </a:prstGeom>
      </xdr:spPr>
    </xdr:pic>
    <xdr:clientData/>
  </xdr:twoCellAnchor>
  <xdr:twoCellAnchor editAs="oneCell">
    <xdr:from>
      <xdr:col>13</xdr:col>
      <xdr:colOff>410104</xdr:colOff>
      <xdr:row>30</xdr:row>
      <xdr:rowOff>91490</xdr:rowOff>
    </xdr:from>
    <xdr:to>
      <xdr:col>18</xdr:col>
      <xdr:colOff>833437</xdr:colOff>
      <xdr:row>43</xdr:row>
      <xdr:rowOff>158750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6F607A4-0360-974E-B228-7C20683DD1E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34804" t="77102" r="32857" b="-592"/>
        <a:stretch/>
      </xdr:blipFill>
      <xdr:spPr>
        <a:xfrm>
          <a:off x="12038542" y="6044615"/>
          <a:ext cx="4656666" cy="2646948"/>
        </a:xfrm>
        <a:prstGeom prst="rect">
          <a:avLst/>
        </a:prstGeom>
      </xdr:spPr>
    </xdr:pic>
    <xdr:clientData/>
  </xdr:twoCellAnchor>
  <xdr:twoCellAnchor>
    <xdr:from>
      <xdr:col>14</xdr:col>
      <xdr:colOff>502709</xdr:colOff>
      <xdr:row>8</xdr:row>
      <xdr:rowOff>145521</xdr:rowOff>
    </xdr:from>
    <xdr:to>
      <xdr:col>14</xdr:col>
      <xdr:colOff>760943</xdr:colOff>
      <xdr:row>24</xdr:row>
      <xdr:rowOff>66145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476A850-AB20-F049-ABD6-1244995573CD}"/>
            </a:ext>
          </a:extLst>
        </xdr:cNvPr>
        <xdr:cNvSpPr/>
      </xdr:nvSpPr>
      <xdr:spPr>
        <a:xfrm>
          <a:off x="12977813" y="1733021"/>
          <a:ext cx="258234" cy="30956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49"/>
  <sheetViews>
    <sheetView tabSelected="1" zoomScale="124" zoomScaleNormal="124" workbookViewId="0">
      <pane ySplit="1" topLeftCell="A2" activePane="bottomLeft" state="frozen"/>
      <selection pane="bottomLeft" activeCell="G4" sqref="G4"/>
    </sheetView>
  </sheetViews>
  <sheetFormatPr baseColWidth="10" defaultColWidth="11.1640625" defaultRowHeight="16" x14ac:dyDescent="0.2"/>
  <cols>
    <col min="1" max="1" width="18.1640625" style="9" customWidth="1"/>
    <col min="2" max="2" width="12" style="9" bestFit="1" customWidth="1"/>
    <col min="3" max="3" width="16.6640625" style="9" bestFit="1" customWidth="1"/>
    <col min="4" max="4" width="12.6640625" style="9" customWidth="1"/>
    <col min="5" max="5" width="9.33203125" style="9" customWidth="1"/>
    <col min="6" max="6" width="8.1640625" style="9" customWidth="1"/>
    <col min="7" max="7" width="14.83203125" style="9" customWidth="1"/>
    <col min="8" max="8" width="13.1640625" style="9" customWidth="1"/>
    <col min="9" max="10" width="13.1640625" style="11" customWidth="1"/>
    <col min="11" max="11" width="14" style="9" customWidth="1"/>
    <col min="12" max="12" width="11.1640625" style="11"/>
    <col min="13" max="13" width="12.1640625" style="9" bestFit="1" customWidth="1"/>
    <col min="14" max="14" width="16.83203125" style="9" customWidth="1"/>
    <col min="15" max="15" width="12.33203125" style="9" customWidth="1"/>
    <col min="16" max="16" width="15.5" style="9" customWidth="1"/>
    <col min="17" max="17" width="16.83203125" style="9" customWidth="1"/>
    <col min="18" max="18" width="11.1640625" style="9"/>
    <col min="19" max="19" width="14.83203125" style="9" customWidth="1"/>
    <col min="20" max="20" width="21.33203125" style="9" customWidth="1"/>
    <col min="21" max="21" width="20.33203125" style="9" customWidth="1"/>
    <col min="22" max="22" width="15.83203125" style="9" customWidth="1"/>
    <col min="23" max="23" width="15.1640625" style="9" customWidth="1"/>
    <col min="24" max="16384" width="11.1640625" style="9"/>
  </cols>
  <sheetData>
    <row r="1" spans="1:28" s="5" customFormat="1" ht="34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9</v>
      </c>
      <c r="G1" s="5" t="s">
        <v>10</v>
      </c>
      <c r="H1" s="5" t="s">
        <v>32</v>
      </c>
      <c r="I1" s="7" t="s">
        <v>37</v>
      </c>
      <c r="J1" s="7" t="s">
        <v>35</v>
      </c>
      <c r="K1" s="5" t="s">
        <v>33</v>
      </c>
      <c r="L1" s="7" t="s">
        <v>11</v>
      </c>
      <c r="M1" s="5" t="s">
        <v>12</v>
      </c>
      <c r="N1" s="5" t="s">
        <v>17</v>
      </c>
      <c r="O1" s="5" t="s">
        <v>34</v>
      </c>
      <c r="P1" s="5" t="s">
        <v>37</v>
      </c>
      <c r="Q1" s="5" t="s">
        <v>36</v>
      </c>
      <c r="R1" s="12" t="s">
        <v>13</v>
      </c>
      <c r="S1" s="12" t="s">
        <v>14</v>
      </c>
      <c r="T1" s="12" t="s">
        <v>15</v>
      </c>
      <c r="U1" s="12" t="s">
        <v>16</v>
      </c>
      <c r="V1" s="5" t="s">
        <v>18</v>
      </c>
      <c r="W1" s="5" t="s">
        <v>19</v>
      </c>
    </row>
    <row r="2" spans="1:28" x14ac:dyDescent="0.2">
      <c r="A2" s="2" t="s">
        <v>47</v>
      </c>
      <c r="B2" s="2" t="s">
        <v>38</v>
      </c>
      <c r="C2" s="6" t="s">
        <v>41</v>
      </c>
      <c r="D2" s="2" t="s">
        <v>43</v>
      </c>
      <c r="E2" s="2" t="s">
        <v>7</v>
      </c>
      <c r="F2" s="3">
        <v>16.309999999999999</v>
      </c>
      <c r="G2" s="2">
        <v>16</v>
      </c>
      <c r="H2" s="2">
        <v>3572.77</v>
      </c>
      <c r="I2" s="3">
        <v>2</v>
      </c>
      <c r="J2" s="17">
        <f t="shared" ref="J2" si="0">H2*I2</f>
        <v>7145.54</v>
      </c>
      <c r="K2" s="17">
        <f t="shared" ref="K2" si="1">(H2*I2*40)/1000</f>
        <v>285.82159999999999</v>
      </c>
      <c r="L2" s="17">
        <f t="shared" ref="L2" si="2">0.25*K2</f>
        <v>71.455399999999997</v>
      </c>
      <c r="M2" s="2">
        <v>16</v>
      </c>
      <c r="N2" s="8">
        <v>447</v>
      </c>
      <c r="O2" s="2">
        <v>3269.89</v>
      </c>
      <c r="P2" s="3">
        <v>2</v>
      </c>
      <c r="Q2" s="19">
        <f t="shared" ref="Q2" si="3">O2*P2</f>
        <v>6539.78</v>
      </c>
      <c r="R2" s="2" t="s">
        <v>52</v>
      </c>
      <c r="S2" s="2" t="s">
        <v>53</v>
      </c>
      <c r="T2" s="2" t="s">
        <v>54</v>
      </c>
      <c r="U2" s="2" t="s">
        <v>55</v>
      </c>
      <c r="V2" s="8">
        <v>80</v>
      </c>
      <c r="W2" s="18">
        <f t="shared" ref="W2" si="4">((V2/100)*5000*60000)</f>
        <v>240000000</v>
      </c>
      <c r="X2"/>
      <c r="Y2"/>
      <c r="AA2" s="10"/>
      <c r="AB2" s="10"/>
    </row>
    <row r="8" spans="1:28" x14ac:dyDescent="0.2">
      <c r="A8" s="2" t="s">
        <v>44</v>
      </c>
      <c r="D8" s="6" t="s">
        <v>45</v>
      </c>
      <c r="H8" s="6" t="s">
        <v>47</v>
      </c>
      <c r="K8" s="2" t="s">
        <v>46</v>
      </c>
    </row>
    <row r="149" ht="17" customHeight="1" x14ac:dyDescent="0.2"/>
  </sheetData>
  <pageMargins left="0.75" right="0.75" top="1" bottom="1" header="0.5" footer="0.5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topLeftCell="B1" workbookViewId="0">
      <selection activeCell="B2" sqref="B2:B5"/>
    </sheetView>
  </sheetViews>
  <sheetFormatPr baseColWidth="10" defaultColWidth="11.1640625" defaultRowHeight="16" x14ac:dyDescent="0.2"/>
  <cols>
    <col min="1" max="1" width="17.1640625" bestFit="1" customWidth="1"/>
    <col min="2" max="2" width="146" bestFit="1" customWidth="1"/>
    <col min="4" max="4" width="34" customWidth="1"/>
  </cols>
  <sheetData>
    <row r="1" spans="1:4" s="4" customFormat="1" ht="17" x14ac:dyDescent="0.2">
      <c r="A1" s="12" t="s">
        <v>20</v>
      </c>
      <c r="B1" s="12" t="s">
        <v>21</v>
      </c>
      <c r="C1" s="12" t="s">
        <v>22</v>
      </c>
      <c r="D1" s="13" t="s">
        <v>23</v>
      </c>
    </row>
    <row r="2" spans="1:4" x14ac:dyDescent="0.2">
      <c r="A2" s="2" t="s">
        <v>5</v>
      </c>
      <c r="B2" s="2" t="s">
        <v>44</v>
      </c>
      <c r="C2" s="3">
        <v>15.52</v>
      </c>
      <c r="D2" s="2" t="s">
        <v>27</v>
      </c>
    </row>
    <row r="3" spans="1:4" x14ac:dyDescent="0.2">
      <c r="A3" s="2" t="s">
        <v>6</v>
      </c>
      <c r="B3" s="2" t="s">
        <v>45</v>
      </c>
      <c r="C3" s="3">
        <v>15.54</v>
      </c>
      <c r="D3" s="2" t="s">
        <v>27</v>
      </c>
    </row>
    <row r="4" spans="1:4" x14ac:dyDescent="0.2">
      <c r="A4" s="2" t="s">
        <v>7</v>
      </c>
      <c r="B4" s="2" t="s">
        <v>47</v>
      </c>
      <c r="C4" s="3">
        <v>16.309999999999999</v>
      </c>
      <c r="D4" s="2" t="s">
        <v>27</v>
      </c>
    </row>
    <row r="5" spans="1:4" x14ac:dyDescent="0.2">
      <c r="A5" s="2" t="s">
        <v>8</v>
      </c>
      <c r="B5" s="2" t="s">
        <v>46</v>
      </c>
      <c r="C5" s="2">
        <v>15.24</v>
      </c>
      <c r="D5" s="2" t="s">
        <v>27</v>
      </c>
    </row>
    <row r="6" spans="1:4" x14ac:dyDescent="0.2">
      <c r="A6" s="2" t="s">
        <v>24</v>
      </c>
      <c r="B6" s="2" t="s">
        <v>26</v>
      </c>
      <c r="C6" s="2" t="s">
        <v>25</v>
      </c>
      <c r="D6" s="2"/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N3:X31"/>
  <sheetViews>
    <sheetView topLeftCell="A12" zoomScale="88" zoomScaleNormal="88" workbookViewId="0">
      <selection activeCell="P45" sqref="P45"/>
    </sheetView>
  </sheetViews>
  <sheetFormatPr baseColWidth="10" defaultColWidth="11.1640625" defaultRowHeight="16" x14ac:dyDescent="0.2"/>
  <cols>
    <col min="13" max="13" width="8.83203125" customWidth="1"/>
    <col min="14" max="14" width="35.1640625" customWidth="1"/>
    <col min="20" max="20" width="16.33203125" customWidth="1"/>
  </cols>
  <sheetData>
    <row r="3" spans="14:24" ht="51" x14ac:dyDescent="0.2">
      <c r="N3" s="1" t="s">
        <v>0</v>
      </c>
      <c r="O3" s="1" t="s">
        <v>1</v>
      </c>
      <c r="P3" s="1" t="s">
        <v>2</v>
      </c>
      <c r="Q3" s="1" t="s">
        <v>3</v>
      </c>
      <c r="R3" s="1" t="s">
        <v>4</v>
      </c>
      <c r="S3" s="1" t="s">
        <v>9</v>
      </c>
      <c r="T3" s="1" t="s">
        <v>10</v>
      </c>
      <c r="U3" s="5" t="s">
        <v>32</v>
      </c>
      <c r="V3" s="7" t="s">
        <v>37</v>
      </c>
      <c r="W3" s="7" t="s">
        <v>35</v>
      </c>
      <c r="X3" s="5" t="s">
        <v>33</v>
      </c>
    </row>
    <row r="4" spans="14:24" x14ac:dyDescent="0.2">
      <c r="N4" s="15" t="s">
        <v>31</v>
      </c>
      <c r="O4" s="15" t="s">
        <v>29</v>
      </c>
      <c r="P4" s="15" t="s">
        <v>30</v>
      </c>
      <c r="Q4" s="15" t="s">
        <v>28</v>
      </c>
      <c r="R4" s="15" t="s">
        <v>5</v>
      </c>
      <c r="S4" s="16">
        <v>15.91</v>
      </c>
      <c r="T4" s="15">
        <v>16</v>
      </c>
      <c r="U4" s="15">
        <v>1950.02</v>
      </c>
      <c r="V4" s="16">
        <v>9</v>
      </c>
      <c r="W4" s="16">
        <f>U4*V4</f>
        <v>17550.18</v>
      </c>
      <c r="X4" s="16">
        <f>(U4*V4*40)/1000</f>
        <v>702.0071999999999</v>
      </c>
    </row>
    <row r="5" spans="14:24" x14ac:dyDescent="0.2">
      <c r="N5" s="2" t="s">
        <v>44</v>
      </c>
      <c r="O5" s="2" t="s">
        <v>29</v>
      </c>
      <c r="P5" s="6" t="s">
        <v>39</v>
      </c>
      <c r="Q5" s="2" t="s">
        <v>43</v>
      </c>
      <c r="R5" s="2" t="s">
        <v>5</v>
      </c>
      <c r="S5" s="3">
        <v>15.52</v>
      </c>
      <c r="T5" s="2">
        <v>15</v>
      </c>
      <c r="U5" s="2">
        <v>4993.5200000000004</v>
      </c>
      <c r="V5" s="3">
        <v>1</v>
      </c>
      <c r="W5" s="17">
        <f t="shared" ref="W5:W8" si="0">U5*V5</f>
        <v>4993.5200000000004</v>
      </c>
      <c r="X5" s="17">
        <f t="shared" ref="X5:X8" si="1">(U5*V5*40)/1000</f>
        <v>199.74080000000001</v>
      </c>
    </row>
    <row r="6" spans="14:24" x14ac:dyDescent="0.2">
      <c r="N6" s="2" t="s">
        <v>45</v>
      </c>
      <c r="O6" s="2" t="s">
        <v>29</v>
      </c>
      <c r="P6" s="6" t="s">
        <v>40</v>
      </c>
      <c r="Q6" s="2" t="s">
        <v>43</v>
      </c>
      <c r="R6" s="2" t="s">
        <v>6</v>
      </c>
      <c r="S6" s="3">
        <v>15.54</v>
      </c>
      <c r="T6" s="2">
        <v>15</v>
      </c>
      <c r="U6" s="2">
        <v>5351.97</v>
      </c>
      <c r="V6" s="3">
        <v>2</v>
      </c>
      <c r="W6" s="17">
        <f t="shared" si="0"/>
        <v>10703.94</v>
      </c>
      <c r="X6" s="17">
        <f t="shared" si="1"/>
        <v>428.15760000000006</v>
      </c>
    </row>
    <row r="7" spans="14:24" x14ac:dyDescent="0.2">
      <c r="N7" s="2" t="s">
        <v>47</v>
      </c>
      <c r="O7" s="2" t="s">
        <v>38</v>
      </c>
      <c r="P7" s="6" t="s">
        <v>41</v>
      </c>
      <c r="Q7" s="2" t="s">
        <v>43</v>
      </c>
      <c r="R7" s="2" t="s">
        <v>7</v>
      </c>
      <c r="S7" s="3">
        <v>16.309999999999999</v>
      </c>
      <c r="T7" s="2">
        <v>16</v>
      </c>
      <c r="U7" s="2">
        <v>3572.77</v>
      </c>
      <c r="V7" s="3">
        <v>2</v>
      </c>
      <c r="W7" s="17">
        <f t="shared" si="0"/>
        <v>7145.54</v>
      </c>
      <c r="X7" s="17">
        <f t="shared" si="1"/>
        <v>285.82159999999999</v>
      </c>
    </row>
    <row r="8" spans="14:24" x14ac:dyDescent="0.2">
      <c r="N8" s="2" t="s">
        <v>46</v>
      </c>
      <c r="O8" s="2" t="s">
        <v>29</v>
      </c>
      <c r="P8" s="6" t="s">
        <v>42</v>
      </c>
      <c r="Q8" s="2" t="s">
        <v>43</v>
      </c>
      <c r="R8" s="2" t="s">
        <v>8</v>
      </c>
      <c r="S8" s="2">
        <v>15.24</v>
      </c>
      <c r="T8" s="2">
        <v>15</v>
      </c>
      <c r="U8" s="2">
        <v>3312.65</v>
      </c>
      <c r="V8" s="3">
        <v>2</v>
      </c>
      <c r="W8" s="17">
        <f t="shared" si="0"/>
        <v>6625.3</v>
      </c>
      <c r="X8" s="17">
        <f t="shared" si="1"/>
        <v>265.012</v>
      </c>
    </row>
    <row r="11" spans="14:24" x14ac:dyDescent="0.2">
      <c r="N11" s="14"/>
    </row>
    <row r="28" spans="21:21" x14ac:dyDescent="0.2">
      <c r="U28" s="9"/>
    </row>
    <row r="29" spans="21:21" x14ac:dyDescent="0.2">
      <c r="U29" s="9"/>
    </row>
    <row r="30" spans="21:21" x14ac:dyDescent="0.2">
      <c r="U30" s="9"/>
    </row>
    <row r="31" spans="21:21" x14ac:dyDescent="0.2">
      <c r="U31" s="9"/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1A6-084A-884D-A0A5-4431E3FDDF37}">
  <dimension ref="B5:T36"/>
  <sheetViews>
    <sheetView topLeftCell="F4" zoomScale="96" zoomScaleNormal="96" workbookViewId="0">
      <selection activeCell="O28" sqref="O28"/>
    </sheetView>
  </sheetViews>
  <sheetFormatPr baseColWidth="10" defaultColWidth="11.1640625" defaultRowHeight="16" x14ac:dyDescent="0.2"/>
  <cols>
    <col min="2" max="2" width="19.33203125" bestFit="1" customWidth="1"/>
  </cols>
  <sheetData>
    <row r="5" spans="2:3" x14ac:dyDescent="0.2">
      <c r="B5" s="2" t="s">
        <v>44</v>
      </c>
      <c r="C5" t="s">
        <v>48</v>
      </c>
    </row>
    <row r="6" spans="2:3" x14ac:dyDescent="0.2">
      <c r="B6" s="2" t="s">
        <v>45</v>
      </c>
      <c r="C6" t="s">
        <v>49</v>
      </c>
    </row>
    <row r="7" spans="2:3" x14ac:dyDescent="0.2">
      <c r="B7" s="2" t="s">
        <v>47</v>
      </c>
      <c r="C7" t="s">
        <v>50</v>
      </c>
    </row>
    <row r="8" spans="2:3" x14ac:dyDescent="0.2">
      <c r="B8" s="2" t="s">
        <v>46</v>
      </c>
      <c r="C8" t="s">
        <v>51</v>
      </c>
    </row>
    <row r="36" spans="20:20" x14ac:dyDescent="0.2">
      <c r="T36" t="s">
        <v>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qPCR</vt:lpstr>
      <vt:lpstr>cDNA Agilent</vt:lpstr>
      <vt:lpstr>Lib Agilent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Kristen Maynard</dc:creator>
  <cp:lastModifiedBy>Leo Collado</cp:lastModifiedBy>
  <cp:lastPrinted>2021-11-03T13:38:35Z</cp:lastPrinted>
  <dcterms:created xsi:type="dcterms:W3CDTF">2020-07-21T18:20:54Z</dcterms:created>
  <dcterms:modified xsi:type="dcterms:W3CDTF">2024-04-05T17:59:54Z</dcterms:modified>
</cp:coreProperties>
</file>