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ill162/Documents/projects/ls-mol/"/>
    </mc:Choice>
  </mc:AlternateContent>
  <xr:revisionPtr revIDLastSave="0" documentId="8_{E28CCA01-4F00-BB40-8250-EEAE18FE268A}" xr6:coauthVersionLast="47" xr6:coauthVersionMax="47" xr10:uidLastSave="{00000000-0000-0000-0000-000000000000}"/>
  <bookViews>
    <workbookView xWindow="0" yWindow="3440" windowWidth="30240" windowHeight="16200" xr2:uid="{00000000-000D-0000-FFFF-FFFF00000000}"/>
  </bookViews>
  <sheets>
    <sheet name="Summary" sheetId="1" r:id="rId1"/>
    <sheet name="Chromium cDNA Agilent" sheetId="2" r:id="rId2"/>
    <sheet name="Chromium Library Agil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2" i="1"/>
  <c r="AF13" i="3"/>
  <c r="AF14" i="3"/>
  <c r="AF12" i="3"/>
  <c r="R2" i="1" l="1"/>
  <c r="R3" i="1"/>
  <c r="R4" i="1"/>
  <c r="AB8" i="2"/>
  <c r="AC8" i="2" s="1"/>
  <c r="AB10" i="2"/>
  <c r="AC10" i="2" s="1"/>
  <c r="AB9" i="2"/>
  <c r="AC9" i="2" s="1"/>
  <c r="K4" i="1"/>
  <c r="K3" i="1"/>
  <c r="L3" i="1" s="1"/>
  <c r="M3" i="1" s="1"/>
  <c r="K2" i="1"/>
  <c r="L2" i="1" s="1"/>
  <c r="M2" i="1" s="1"/>
  <c r="L4" i="1"/>
  <c r="M4" i="1" s="1"/>
</calcChain>
</file>

<file path=xl/sharedStrings.xml><?xml version="1.0" encoding="utf-8"?>
<sst xmlns="http://schemas.openxmlformats.org/spreadsheetml/2006/main" count="96" uniqueCount="44">
  <si>
    <t>Sample #</t>
  </si>
  <si>
    <t>Tissue</t>
  </si>
  <si>
    <t>Brain</t>
  </si>
  <si>
    <t>Nuclei Sorted</t>
  </si>
  <si>
    <t>Nuclei Targeted</t>
  </si>
  <si>
    <t>cDNA Amp Cycle</t>
  </si>
  <si>
    <t>Dilution Factor</t>
  </si>
  <si>
    <t>Total cDNA ng</t>
  </si>
  <si>
    <t>cDNA Input</t>
  </si>
  <si>
    <t>SI cycles</t>
  </si>
  <si>
    <t>Ave frag length</t>
  </si>
  <si>
    <t>Agilent [pg/ul]</t>
  </si>
  <si>
    <t>index_name</t>
  </si>
  <si>
    <t>index(i7)</t>
  </si>
  <si>
    <t>index2_workflow_a(i5)</t>
  </si>
  <si>
    <t>index2_workflow_b(i5)</t>
  </si>
  <si>
    <t>PI/NeuN</t>
  </si>
  <si>
    <t>Round</t>
  </si>
  <si>
    <t>Est Read Pairs (million)</t>
  </si>
  <si>
    <t>PI+NeuN+</t>
  </si>
  <si>
    <t>Final Conc [pg/ul]</t>
  </si>
  <si>
    <t>Br8331</t>
  </si>
  <si>
    <t>Agilent [cDNA] pg/ul</t>
  </si>
  <si>
    <t>Final [cDNA] pg/ul</t>
  </si>
  <si>
    <t>Final [lib] pg/ul</t>
  </si>
  <si>
    <t>Agilent [lib] pg/ul</t>
  </si>
  <si>
    <t>1c_LS_SCP</t>
  </si>
  <si>
    <t>2c_LS_SCP</t>
  </si>
  <si>
    <t>3c_LS_SCP</t>
  </si>
  <si>
    <t>LS</t>
  </si>
  <si>
    <t>Br8354</t>
  </si>
  <si>
    <t>Br9103</t>
  </si>
  <si>
    <t>SS-TT-B7</t>
  </si>
  <si>
    <t>SS-TT-C7</t>
  </si>
  <si>
    <t>SS-TT-D7</t>
  </si>
  <si>
    <t>GCCTTCGGTA</t>
  </si>
  <si>
    <t>CCAACGATTT</t>
  </si>
  <si>
    <t>AAATCGTTGG</t>
  </si>
  <si>
    <t>CGCGCACTTA</t>
  </si>
  <si>
    <t>CCTGTATTCT</t>
  </si>
  <si>
    <t>AGAATACAGG</t>
  </si>
  <si>
    <t>CCTGTCAGGG</t>
  </si>
  <si>
    <t>AGCCCGTAAC</t>
  </si>
  <si>
    <t>GTTACGGGCT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</si>
</sst>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1" xfId="0" applyBorder="1"/>
    <xf numFmtId="2" fontId="0" fillId="0" borderId="0" xfId="0" applyNumberFormat="1"/>
    <xf numFmtId="0" fontId="2" fillId="0" borderId="1" xfId="1" applyFont="1" applyBorder="1" applyAlignment="1">
      <alignment horizontal="center" wrapText="1"/>
    </xf>
    <xf numFmtId="2" fontId="2" fillId="0" borderId="1" xfId="1" applyNumberFormat="1" applyFont="1" applyBorder="1" applyAlignment="1">
      <alignment horizontal="center" wrapText="1"/>
    </xf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1" applyFont="1" applyBorder="1" applyAlignment="1">
      <alignment horizontal="right" wrapText="1"/>
    </xf>
    <xf numFmtId="0" fontId="0" fillId="0" borderId="0" xfId="0" applyAlignment="1">
      <alignment horizontal="right"/>
    </xf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0" fillId="0" borderId="2" xfId="0" applyBorder="1"/>
    <xf numFmtId="0" fontId="0" fillId="0" borderId="3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6" xfId="0" applyBorder="1"/>
    <xf numFmtId="2" fontId="0" fillId="0" borderId="6" xfId="0" applyNumberFormat="1" applyBorder="1"/>
    <xf numFmtId="0" fontId="0" fillId="0" borderId="7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EDEEE"/>
      <color rgb="FFE1D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336137</xdr:colOff>
      <xdr:row>28</xdr:row>
      <xdr:rowOff>101324</xdr:rowOff>
    </xdr:from>
    <xdr:to>
      <xdr:col>14</xdr:col>
      <xdr:colOff>339948</xdr:colOff>
      <xdr:row>36</xdr:row>
      <xdr:rowOff>118662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812602" y="5938193"/>
          <a:ext cx="6007447" cy="1556732"/>
        </a:xfrm>
        <a:prstGeom prst="rect">
          <a:avLst/>
        </a:prstGeom>
        <a:solidFill>
          <a:schemeClr val="bg1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427415</xdr:colOff>
      <xdr:row>3</xdr:row>
      <xdr:rowOff>125322</xdr:rowOff>
    </xdr:from>
    <xdr:to>
      <xdr:col>16</xdr:col>
      <xdr:colOff>390656</xdr:colOff>
      <xdr:row>34</xdr:row>
      <xdr:rowOff>36792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794" y="673731"/>
          <a:ext cx="9470361" cy="5992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247542</xdr:colOff>
      <xdr:row>252</xdr:row>
      <xdr:rowOff>172203</xdr:rowOff>
    </xdr:from>
    <xdr:to>
      <xdr:col>23</xdr:col>
      <xdr:colOff>273376</xdr:colOff>
      <xdr:row>275</xdr:row>
      <xdr:rowOff>136515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0508" y="46688644"/>
          <a:ext cx="9669224" cy="4172532"/>
        </a:xfrm>
        <a:prstGeom prst="rect">
          <a:avLst/>
        </a:prstGeom>
      </xdr:spPr>
    </xdr:pic>
    <xdr:clientData/>
  </xdr:twoCellAnchor>
  <xdr:twoCellAnchor>
    <xdr:from>
      <xdr:col>2</xdr:col>
      <xdr:colOff>452033</xdr:colOff>
      <xdr:row>8</xdr:row>
      <xdr:rowOff>86101</xdr:rowOff>
    </xdr:from>
    <xdr:to>
      <xdr:col>18</xdr:col>
      <xdr:colOff>32288</xdr:colOff>
      <xdr:row>59</xdr:row>
      <xdr:rowOff>150720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794604" y="1682672"/>
          <a:ext cx="11191684" cy="10478619"/>
          <a:chOff x="1678982" y="1549830"/>
          <a:chExt cx="10192289" cy="980487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89745" y="1549830"/>
            <a:ext cx="10150266" cy="5402881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78982" y="7006525"/>
            <a:ext cx="10192289" cy="4348178"/>
          </a:xfrm>
          <a:prstGeom prst="rect">
            <a:avLst/>
          </a:prstGeom>
        </xdr:spPr>
      </xdr:pic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5747288" y="3228813"/>
            <a:ext cx="979407" cy="37884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1775847" y="7071102"/>
            <a:ext cx="6511440" cy="1549830"/>
          </a:xfrm>
          <a:prstGeom prst="rect">
            <a:avLst/>
          </a:prstGeom>
          <a:solidFill>
            <a:schemeClr val="bg1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zoomScale="145" zoomScaleNormal="145" workbookViewId="0">
      <selection activeCell="A5" sqref="A5:XFD6"/>
    </sheetView>
  </sheetViews>
  <sheetFormatPr baseColWidth="10" defaultColWidth="8.83203125" defaultRowHeight="15" x14ac:dyDescent="0.2"/>
  <cols>
    <col min="1" max="1" width="13.5" customWidth="1"/>
    <col min="2" max="2" width="14.5" style="8" customWidth="1"/>
    <col min="3" max="5" width="8.83203125" style="8"/>
    <col min="6" max="6" width="12.1640625" style="8" customWidth="1"/>
    <col min="7" max="7" width="14.33203125" style="8" customWidth="1"/>
    <col min="8" max="8" width="16.1640625" customWidth="1"/>
    <col min="9" max="9" width="14.83203125" style="2" customWidth="1"/>
    <col min="10" max="11" width="12.6640625" customWidth="1"/>
    <col min="12" max="12" width="13.5" style="2" customWidth="1"/>
    <col min="13" max="13" width="13.33203125" style="2" customWidth="1"/>
    <col min="14" max="14" width="14" customWidth="1"/>
    <col min="15" max="15" width="13.5" customWidth="1"/>
    <col min="16" max="16" width="14.1640625" style="2" customWidth="1"/>
    <col min="17" max="17" width="11.83203125" customWidth="1"/>
    <col min="18" max="18" width="16.5" style="2" customWidth="1"/>
    <col min="19" max="19" width="17.6640625" customWidth="1"/>
    <col min="20" max="20" width="18.1640625" customWidth="1"/>
    <col min="21" max="21" width="17.83203125" customWidth="1"/>
    <col min="22" max="22" width="18.5" customWidth="1"/>
    <col min="23" max="23" width="18.1640625" customWidth="1"/>
  </cols>
  <sheetData>
    <row r="1" spans="1:23" ht="34" x14ac:dyDescent="0.2">
      <c r="A1" s="3" t="s">
        <v>0</v>
      </c>
      <c r="B1" s="7" t="s">
        <v>1</v>
      </c>
      <c r="C1" s="7" t="s">
        <v>2</v>
      </c>
      <c r="D1" s="7" t="s">
        <v>17</v>
      </c>
      <c r="E1" s="7" t="s">
        <v>16</v>
      </c>
      <c r="F1" s="7" t="s">
        <v>3</v>
      </c>
      <c r="G1" s="7" t="s">
        <v>4</v>
      </c>
      <c r="H1" s="3" t="s">
        <v>5</v>
      </c>
      <c r="I1" s="4" t="s">
        <v>22</v>
      </c>
      <c r="J1" s="3" t="s">
        <v>6</v>
      </c>
      <c r="K1" s="3" t="s">
        <v>23</v>
      </c>
      <c r="L1" s="4" t="s">
        <v>7</v>
      </c>
      <c r="M1" s="4" t="s">
        <v>8</v>
      </c>
      <c r="N1" s="3" t="s">
        <v>9</v>
      </c>
      <c r="O1" s="3" t="s">
        <v>10</v>
      </c>
      <c r="P1" s="4" t="s">
        <v>25</v>
      </c>
      <c r="Q1" s="3" t="s">
        <v>6</v>
      </c>
      <c r="R1" s="4" t="s">
        <v>24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18</v>
      </c>
    </row>
    <row r="2" spans="1:23" x14ac:dyDescent="0.2">
      <c r="A2" s="1" t="s">
        <v>26</v>
      </c>
      <c r="B2" s="6" t="s">
        <v>29</v>
      </c>
      <c r="C2" s="6" t="s">
        <v>21</v>
      </c>
      <c r="D2" s="6">
        <v>1</v>
      </c>
      <c r="E2" s="6" t="s">
        <v>19</v>
      </c>
      <c r="F2" s="6">
        <v>9000</v>
      </c>
      <c r="G2" s="6">
        <v>6000</v>
      </c>
      <c r="H2" s="1">
        <v>12</v>
      </c>
      <c r="I2" s="5">
        <v>1896.83</v>
      </c>
      <c r="J2" s="1">
        <v>2</v>
      </c>
      <c r="K2" s="1">
        <f>I2*J2</f>
        <v>3793.66</v>
      </c>
      <c r="L2" s="5">
        <f t="shared" ref="L2:L6" si="0">(K2*40)/1000</f>
        <v>151.74639999999999</v>
      </c>
      <c r="M2" s="5">
        <f t="shared" ref="M2:M6" si="1">L2*0.25</f>
        <v>37.936599999999999</v>
      </c>
      <c r="N2" s="1">
        <v>14</v>
      </c>
      <c r="O2" s="1">
        <v>467</v>
      </c>
      <c r="P2" s="5">
        <v>3304.03</v>
      </c>
      <c r="Q2" s="1">
        <v>12</v>
      </c>
      <c r="R2" s="5">
        <f t="shared" ref="R2:R5" si="2">P2*Q2</f>
        <v>39648.36</v>
      </c>
      <c r="S2" s="1" t="s">
        <v>32</v>
      </c>
      <c r="T2" s="1" t="s">
        <v>35</v>
      </c>
      <c r="U2" s="1" t="s">
        <v>36</v>
      </c>
      <c r="V2" s="1" t="s">
        <v>37</v>
      </c>
      <c r="W2" s="1">
        <f>(G2*50000)/1000000</f>
        <v>300</v>
      </c>
    </row>
    <row r="3" spans="1:23" x14ac:dyDescent="0.2">
      <c r="A3" s="1" t="s">
        <v>27</v>
      </c>
      <c r="B3" s="6" t="s">
        <v>29</v>
      </c>
      <c r="C3" s="6" t="s">
        <v>30</v>
      </c>
      <c r="D3" s="6">
        <v>1</v>
      </c>
      <c r="E3" s="6" t="s">
        <v>19</v>
      </c>
      <c r="F3" s="6">
        <v>9000</v>
      </c>
      <c r="G3" s="6">
        <v>6000</v>
      </c>
      <c r="H3" s="1">
        <v>12</v>
      </c>
      <c r="I3" s="5">
        <v>3709.15</v>
      </c>
      <c r="J3" s="1">
        <v>1</v>
      </c>
      <c r="K3" s="1">
        <f>I3*J3</f>
        <v>3709.15</v>
      </c>
      <c r="L3" s="5">
        <f t="shared" si="0"/>
        <v>148.36600000000001</v>
      </c>
      <c r="M3" s="5">
        <f t="shared" si="1"/>
        <v>37.091500000000003</v>
      </c>
      <c r="N3" s="1">
        <v>14</v>
      </c>
      <c r="O3" s="1">
        <v>457</v>
      </c>
      <c r="P3" s="5">
        <v>2901.02</v>
      </c>
      <c r="Q3" s="1">
        <v>8</v>
      </c>
      <c r="R3" s="5">
        <f t="shared" si="2"/>
        <v>23208.16</v>
      </c>
      <c r="S3" s="1" t="s">
        <v>33</v>
      </c>
      <c r="T3" s="1" t="s">
        <v>38</v>
      </c>
      <c r="U3" s="1" t="s">
        <v>39</v>
      </c>
      <c r="V3" s="1" t="s">
        <v>40</v>
      </c>
      <c r="W3" s="1">
        <f t="shared" ref="W3:W4" si="3">(G3*50000)/1000000</f>
        <v>300</v>
      </c>
    </row>
    <row r="4" spans="1:23" ht="16" thickBot="1" x14ac:dyDescent="0.25">
      <c r="A4" s="1" t="s">
        <v>28</v>
      </c>
      <c r="B4" s="6" t="s">
        <v>29</v>
      </c>
      <c r="C4" s="6" t="s">
        <v>31</v>
      </c>
      <c r="D4" s="6">
        <v>1</v>
      </c>
      <c r="E4" s="6" t="s">
        <v>19</v>
      </c>
      <c r="F4" s="6">
        <v>9000</v>
      </c>
      <c r="G4" s="6">
        <v>6000</v>
      </c>
      <c r="H4" s="1">
        <v>12</v>
      </c>
      <c r="I4" s="5">
        <v>4068.52</v>
      </c>
      <c r="J4" s="1">
        <v>1</v>
      </c>
      <c r="K4" s="1">
        <f>I4*J4</f>
        <v>4068.52</v>
      </c>
      <c r="L4" s="5">
        <f t="shared" si="0"/>
        <v>162.74079999999998</v>
      </c>
      <c r="M4" s="5">
        <f t="shared" si="1"/>
        <v>40.685199999999995</v>
      </c>
      <c r="N4" s="1">
        <v>14</v>
      </c>
      <c r="O4" s="1">
        <v>441</v>
      </c>
      <c r="P4" s="5">
        <v>2990.53</v>
      </c>
      <c r="Q4" s="1">
        <v>5</v>
      </c>
      <c r="R4" s="5">
        <f t="shared" si="2"/>
        <v>14952.650000000001</v>
      </c>
      <c r="S4" s="1" t="s">
        <v>34</v>
      </c>
      <c r="T4" s="1" t="s">
        <v>41</v>
      </c>
      <c r="U4" s="1" t="s">
        <v>42</v>
      </c>
      <c r="V4" s="1" t="s">
        <v>43</v>
      </c>
      <c r="W4" s="1">
        <f t="shared" si="3"/>
        <v>300</v>
      </c>
    </row>
    <row r="5" spans="1:23" x14ac:dyDescent="0.2">
      <c r="A5" s="12"/>
      <c r="B5" s="13"/>
      <c r="C5" s="13"/>
      <c r="D5" s="13"/>
      <c r="E5" s="13"/>
      <c r="F5" s="14"/>
      <c r="G5" s="13"/>
      <c r="H5" s="15"/>
      <c r="I5" s="16"/>
      <c r="J5" s="15"/>
      <c r="K5" s="15"/>
      <c r="L5" s="16"/>
      <c r="M5" s="16"/>
      <c r="N5" s="17"/>
      <c r="O5" s="15"/>
      <c r="P5" s="16"/>
      <c r="Q5" s="15"/>
      <c r="R5" s="16"/>
      <c r="S5" s="15"/>
      <c r="T5" s="15"/>
      <c r="U5" s="15"/>
      <c r="V5" s="15"/>
      <c r="W5" s="18"/>
    </row>
    <row r="6" spans="1:23" ht="16" thickBot="1" x14ac:dyDescent="0.25">
      <c r="A6" s="19"/>
      <c r="B6" s="20"/>
      <c r="C6" s="20"/>
      <c r="D6" s="20"/>
      <c r="E6" s="20"/>
      <c r="F6" s="21"/>
      <c r="G6" s="20"/>
      <c r="H6" s="22"/>
      <c r="I6" s="23"/>
      <c r="J6" s="22"/>
      <c r="K6" s="22"/>
      <c r="L6" s="23"/>
      <c r="M6" s="23"/>
      <c r="N6" s="22"/>
      <c r="O6" s="22"/>
      <c r="P6" s="23"/>
      <c r="Q6" s="22"/>
      <c r="R6" s="23"/>
      <c r="S6" s="22"/>
      <c r="T6" s="22"/>
      <c r="U6" s="22"/>
      <c r="V6" s="22"/>
      <c r="W6" s="24"/>
    </row>
    <row r="7" spans="1:23" x14ac:dyDescent="0.2">
      <c r="A7" s="1"/>
      <c r="B7" s="6"/>
      <c r="C7" s="6"/>
      <c r="D7" s="6"/>
      <c r="E7" s="6"/>
      <c r="F7" s="6"/>
      <c r="G7" s="6"/>
      <c r="H7" s="1"/>
      <c r="I7" s="5"/>
      <c r="J7" s="1"/>
      <c r="K7" s="1"/>
      <c r="L7" s="5"/>
      <c r="M7" s="5"/>
      <c r="N7" s="1"/>
      <c r="O7" s="1"/>
      <c r="P7" s="5"/>
      <c r="Q7" s="1"/>
      <c r="R7" s="5"/>
      <c r="S7" s="1"/>
      <c r="T7" s="1"/>
      <c r="U7" s="1"/>
      <c r="V7" s="1"/>
      <c r="W7" s="1"/>
    </row>
    <row r="8" spans="1:23" x14ac:dyDescent="0.2">
      <c r="A8" s="1"/>
      <c r="B8" s="6"/>
      <c r="C8" s="6"/>
      <c r="D8" s="6"/>
      <c r="E8" s="6"/>
      <c r="F8" s="6"/>
      <c r="G8" s="6"/>
      <c r="H8" s="1"/>
      <c r="I8" s="5"/>
      <c r="J8" s="1"/>
      <c r="K8" s="1"/>
      <c r="L8" s="5"/>
      <c r="M8" s="5"/>
      <c r="N8" s="1"/>
      <c r="O8" s="1"/>
      <c r="P8" s="5"/>
      <c r="Q8" s="1"/>
      <c r="R8" s="5"/>
      <c r="S8" s="1"/>
      <c r="T8" s="1"/>
      <c r="U8" s="1"/>
      <c r="V8" s="1"/>
      <c r="W8" s="1"/>
    </row>
    <row r="9" spans="1:23" x14ac:dyDescent="0.2">
      <c r="A9" s="1"/>
      <c r="B9" s="6"/>
      <c r="C9" s="6"/>
      <c r="D9" s="6"/>
      <c r="E9" s="6"/>
      <c r="F9" s="6"/>
      <c r="G9" s="6"/>
      <c r="H9" s="1"/>
      <c r="I9" s="5"/>
      <c r="J9" s="1"/>
      <c r="K9" s="1"/>
      <c r="L9" s="5"/>
      <c r="M9" s="5"/>
      <c r="N9" s="1"/>
      <c r="O9" s="1"/>
      <c r="P9" s="5"/>
      <c r="Q9" s="1"/>
      <c r="R9" s="5"/>
      <c r="S9" s="1"/>
      <c r="T9" s="1"/>
      <c r="U9" s="1"/>
      <c r="V9" s="1"/>
      <c r="W9" s="1"/>
    </row>
    <row r="11" spans="1:23" x14ac:dyDescent="0.2">
      <c r="A11" s="11"/>
      <c r="O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R7:AC10"/>
  <sheetViews>
    <sheetView zoomScale="99" workbookViewId="0">
      <selection activeCell="O41" sqref="O41"/>
    </sheetView>
  </sheetViews>
  <sheetFormatPr baseColWidth="10" defaultColWidth="8.83203125" defaultRowHeight="15" x14ac:dyDescent="0.2"/>
  <cols>
    <col min="3" max="3" width="10.6640625" customWidth="1"/>
    <col min="18" max="18" width="9.5" bestFit="1" customWidth="1"/>
    <col min="24" max="24" width="9.33203125" bestFit="1" customWidth="1"/>
  </cols>
  <sheetData>
    <row r="7" spans="18:29" ht="51" x14ac:dyDescent="0.2">
      <c r="R7" s="3" t="s">
        <v>0</v>
      </c>
      <c r="S7" s="7" t="s">
        <v>1</v>
      </c>
      <c r="T7" s="7" t="s">
        <v>2</v>
      </c>
      <c r="U7" s="7" t="s">
        <v>17</v>
      </c>
      <c r="V7" s="7" t="s">
        <v>16</v>
      </c>
      <c r="W7" s="7" t="s">
        <v>3</v>
      </c>
      <c r="X7" s="7" t="s">
        <v>4</v>
      </c>
      <c r="Y7" s="3" t="s">
        <v>5</v>
      </c>
      <c r="Z7" s="4" t="s">
        <v>22</v>
      </c>
      <c r="AA7" s="3" t="s">
        <v>6</v>
      </c>
      <c r="AB7" s="4" t="s">
        <v>23</v>
      </c>
      <c r="AC7" s="4" t="s">
        <v>7</v>
      </c>
    </row>
    <row r="8" spans="18:29" x14ac:dyDescent="0.2">
      <c r="R8" s="1" t="s">
        <v>26</v>
      </c>
      <c r="S8" s="6" t="s">
        <v>29</v>
      </c>
      <c r="T8" s="6" t="s">
        <v>21</v>
      </c>
      <c r="U8" s="6">
        <v>1</v>
      </c>
      <c r="V8" s="6" t="s">
        <v>19</v>
      </c>
      <c r="W8" s="6">
        <v>9000</v>
      </c>
      <c r="X8" s="6">
        <v>6000</v>
      </c>
      <c r="Y8" s="1">
        <v>12</v>
      </c>
      <c r="Z8" s="5">
        <v>1896.83</v>
      </c>
      <c r="AA8" s="1">
        <v>2</v>
      </c>
      <c r="AB8" s="9">
        <f>Z8*AA8</f>
        <v>3793.66</v>
      </c>
      <c r="AC8" s="10">
        <f t="shared" ref="AC8:AC10" si="0">(AB8*40)/1000</f>
        <v>151.74639999999999</v>
      </c>
    </row>
    <row r="9" spans="18:29" x14ac:dyDescent="0.2">
      <c r="R9" s="1" t="s">
        <v>27</v>
      </c>
      <c r="S9" s="6" t="s">
        <v>29</v>
      </c>
      <c r="T9" s="6" t="s">
        <v>30</v>
      </c>
      <c r="U9" s="6">
        <v>1</v>
      </c>
      <c r="V9" s="6" t="s">
        <v>19</v>
      </c>
      <c r="W9" s="6">
        <v>9000</v>
      </c>
      <c r="X9" s="6">
        <v>6000</v>
      </c>
      <c r="Y9" s="1">
        <v>12</v>
      </c>
      <c r="Z9" s="5">
        <v>3709.15</v>
      </c>
      <c r="AA9" s="1">
        <v>1</v>
      </c>
      <c r="AB9" s="9">
        <f>Z9*AA9</f>
        <v>3709.15</v>
      </c>
      <c r="AC9" s="10">
        <f t="shared" si="0"/>
        <v>148.36600000000001</v>
      </c>
    </row>
    <row r="10" spans="18:29" x14ac:dyDescent="0.2">
      <c r="R10" s="1" t="s">
        <v>28</v>
      </c>
      <c r="S10" s="6" t="s">
        <v>29</v>
      </c>
      <c r="T10" s="6" t="s">
        <v>31</v>
      </c>
      <c r="U10" s="6">
        <v>1</v>
      </c>
      <c r="V10" s="6" t="s">
        <v>19</v>
      </c>
      <c r="W10" s="6">
        <v>9000</v>
      </c>
      <c r="X10" s="6">
        <v>6000</v>
      </c>
      <c r="Y10" s="1">
        <v>12</v>
      </c>
      <c r="Z10" s="5">
        <v>4068.52</v>
      </c>
      <c r="AA10" s="1">
        <v>1</v>
      </c>
      <c r="AB10" s="9">
        <f>Z10*AA10</f>
        <v>4068.52</v>
      </c>
      <c r="AC10" s="10">
        <f t="shared" si="0"/>
        <v>162.74079999999998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T11:AF14"/>
  <sheetViews>
    <sheetView zoomScale="70" zoomScaleNormal="70" workbookViewId="0">
      <selection activeCell="Q72" sqref="Q72"/>
    </sheetView>
  </sheetViews>
  <sheetFormatPr baseColWidth="10" defaultColWidth="8.83203125" defaultRowHeight="15" x14ac:dyDescent="0.2"/>
  <cols>
    <col min="3" max="3" width="11.1640625" customWidth="1"/>
    <col min="7" max="7" width="11.5" customWidth="1"/>
    <col min="9" max="9" width="11.5" customWidth="1"/>
    <col min="13" max="13" width="12.5" customWidth="1"/>
    <col min="32" max="32" width="11.1640625" customWidth="1"/>
  </cols>
  <sheetData>
    <row r="11" spans="20:32" ht="34" x14ac:dyDescent="0.2">
      <c r="T11" s="3" t="s">
        <v>0</v>
      </c>
      <c r="U11" s="7" t="s">
        <v>1</v>
      </c>
      <c r="V11" s="7" t="s">
        <v>2</v>
      </c>
      <c r="W11" s="7" t="s">
        <v>17</v>
      </c>
      <c r="X11" s="7" t="s">
        <v>16</v>
      </c>
      <c r="Y11" s="7" t="s">
        <v>3</v>
      </c>
      <c r="Z11" s="7" t="s">
        <v>4</v>
      </c>
      <c r="AA11" s="4" t="s">
        <v>8</v>
      </c>
      <c r="AB11" s="3" t="s">
        <v>9</v>
      </c>
      <c r="AC11" s="3" t="s">
        <v>10</v>
      </c>
      <c r="AD11" s="4" t="s">
        <v>11</v>
      </c>
      <c r="AE11" s="3" t="s">
        <v>6</v>
      </c>
      <c r="AF11" s="4" t="s">
        <v>20</v>
      </c>
    </row>
    <row r="12" spans="20:32" x14ac:dyDescent="0.2">
      <c r="T12" s="1" t="s">
        <v>26</v>
      </c>
      <c r="U12" s="6" t="s">
        <v>29</v>
      </c>
      <c r="V12" s="6" t="s">
        <v>21</v>
      </c>
      <c r="W12" s="6">
        <v>1</v>
      </c>
      <c r="X12" s="6" t="s">
        <v>19</v>
      </c>
      <c r="Y12" s="6">
        <v>9000</v>
      </c>
      <c r="Z12" s="6">
        <v>6000</v>
      </c>
      <c r="AA12" s="10">
        <v>37.936599999999999</v>
      </c>
      <c r="AB12" s="1">
        <v>14</v>
      </c>
      <c r="AC12" s="1">
        <v>467</v>
      </c>
      <c r="AD12" s="5">
        <v>3304.03</v>
      </c>
      <c r="AE12" s="1">
        <v>12</v>
      </c>
      <c r="AF12" s="5">
        <f>AD12*AE12</f>
        <v>39648.36</v>
      </c>
    </row>
    <row r="13" spans="20:32" x14ac:dyDescent="0.2">
      <c r="T13" s="1" t="s">
        <v>27</v>
      </c>
      <c r="U13" s="6" t="s">
        <v>29</v>
      </c>
      <c r="V13" s="6" t="s">
        <v>30</v>
      </c>
      <c r="W13" s="6">
        <v>1</v>
      </c>
      <c r="X13" s="6" t="s">
        <v>19</v>
      </c>
      <c r="Y13" s="6">
        <v>9000</v>
      </c>
      <c r="Z13" s="6">
        <v>6000</v>
      </c>
      <c r="AA13" s="10">
        <v>37.091500000000003</v>
      </c>
      <c r="AB13" s="1">
        <v>14</v>
      </c>
      <c r="AC13" s="1">
        <v>457</v>
      </c>
      <c r="AD13" s="5">
        <v>2901.02</v>
      </c>
      <c r="AE13" s="1">
        <v>8</v>
      </c>
      <c r="AF13" s="5">
        <f>AD13*AE13</f>
        <v>23208.16</v>
      </c>
    </row>
    <row r="14" spans="20:32" x14ac:dyDescent="0.2">
      <c r="T14" s="1" t="s">
        <v>28</v>
      </c>
      <c r="U14" s="6" t="s">
        <v>29</v>
      </c>
      <c r="V14" s="6" t="s">
        <v>31</v>
      </c>
      <c r="W14" s="6">
        <v>1</v>
      </c>
      <c r="X14" s="6" t="s">
        <v>19</v>
      </c>
      <c r="Y14" s="6">
        <v>9000</v>
      </c>
      <c r="Z14" s="6">
        <v>6000</v>
      </c>
      <c r="AA14" s="10">
        <v>40.685199999999995</v>
      </c>
      <c r="AB14" s="1">
        <v>14</v>
      </c>
      <c r="AC14" s="1">
        <v>441</v>
      </c>
      <c r="AD14" s="5">
        <v>2990.53</v>
      </c>
      <c r="AE14" s="1">
        <v>5</v>
      </c>
      <c r="AF14" s="5">
        <f>AD14*AE14</f>
        <v>14952.650000000001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Chromium cDNA Agilent</vt:lpstr>
      <vt:lpstr>Chromium Library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Montgomery</dc:creator>
  <cp:lastModifiedBy>Ryan Miller</cp:lastModifiedBy>
  <dcterms:created xsi:type="dcterms:W3CDTF">2021-10-19T15:12:05Z</dcterms:created>
  <dcterms:modified xsi:type="dcterms:W3CDTF">2023-10-12T15:08:16Z</dcterms:modified>
</cp:coreProperties>
</file>