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" ContentType="image/tiff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10.17.9.46\Neural_Plasticity\Molecular_Profiling\DLPFC_THE_BIG_240\MDD-BPD-NTC_MBv\"/>
    </mc:Choice>
  </mc:AlternateContent>
  <xr:revisionPtr revIDLastSave="0" documentId="13_ncr:1_{9E71EC6B-27EA-4C5C-9991-2FBF8EA1DC7E}" xr6:coauthVersionLast="47" xr6:coauthVersionMax="47" xr10:uidLastSave="{00000000-0000-0000-0000-000000000000}"/>
  <bookViews>
    <workbookView xWindow="-103" yWindow="-103" windowWidth="29829" windowHeight="18120" tabRatio="500" activeTab="3" xr2:uid="{00000000-000D-0000-FFFF-FFFF00000000}"/>
  </bookViews>
  <sheets>
    <sheet name="Summary" sheetId="1" r:id="rId1"/>
    <sheet name="qPCR" sheetId="2" r:id="rId2"/>
    <sheet name="cDNA_Agilent" sheetId="3" r:id="rId3"/>
    <sheet name="Lib_Agilen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5" l="1"/>
  <c r="Q14" i="5"/>
  <c r="Q15" i="5"/>
  <c r="Q16" i="5"/>
  <c r="Q17" i="5"/>
  <c r="Q18" i="5"/>
  <c r="Q19" i="5"/>
  <c r="Q20" i="5"/>
  <c r="S13" i="3"/>
  <c r="T13" i="3"/>
  <c r="S14" i="3"/>
  <c r="T14" i="3"/>
  <c r="S15" i="3"/>
  <c r="T15" i="3"/>
  <c r="S16" i="3"/>
  <c r="T16" i="3"/>
  <c r="S17" i="3"/>
  <c r="T17" i="3"/>
  <c r="S18" i="3"/>
  <c r="T18" i="3"/>
  <c r="S19" i="3"/>
  <c r="T19" i="3"/>
  <c r="S20" i="3"/>
  <c r="T20" i="3"/>
  <c r="J12" i="1"/>
  <c r="J13" i="1"/>
  <c r="J14" i="1"/>
  <c r="J15" i="1"/>
  <c r="J16" i="1"/>
  <c r="J17" i="1"/>
  <c r="J18" i="1"/>
  <c r="J19" i="1"/>
  <c r="K16" i="1"/>
  <c r="L16" i="1" s="1"/>
  <c r="Q16" i="1"/>
  <c r="W16" i="1"/>
  <c r="K17" i="1"/>
  <c r="L17" i="1" s="1"/>
  <c r="Q17" i="1"/>
  <c r="W17" i="1"/>
  <c r="K18" i="1"/>
  <c r="L18" i="1" s="1"/>
  <c r="Q18" i="1"/>
  <c r="W18" i="1"/>
  <c r="K19" i="1"/>
  <c r="L19" i="1" s="1"/>
  <c r="Q19" i="1"/>
  <c r="W19" i="1"/>
  <c r="K12" i="1"/>
  <c r="L12" i="1" s="1"/>
  <c r="Q12" i="1"/>
  <c r="W12" i="1"/>
  <c r="K13" i="1"/>
  <c r="L13" i="1" s="1"/>
  <c r="Q13" i="1"/>
  <c r="W13" i="1"/>
  <c r="K14" i="1"/>
  <c r="L14" i="1" s="1"/>
  <c r="Q14" i="1"/>
  <c r="W14" i="1"/>
  <c r="K15" i="1"/>
  <c r="L15" i="1" s="1"/>
  <c r="Q15" i="1"/>
  <c r="W15" i="1"/>
  <c r="Q9" i="5"/>
  <c r="Q10" i="5"/>
  <c r="Q11" i="5"/>
  <c r="Q12" i="5"/>
  <c r="J8" i="1"/>
  <c r="K8" i="1"/>
  <c r="L8" i="1" s="1"/>
  <c r="Q8" i="1"/>
  <c r="W8" i="1"/>
  <c r="J9" i="1"/>
  <c r="K9" i="1"/>
  <c r="L9" i="1" s="1"/>
  <c r="Q9" i="1"/>
  <c r="W9" i="1"/>
  <c r="J10" i="1"/>
  <c r="K10" i="1"/>
  <c r="L10" i="1" s="1"/>
  <c r="Q10" i="1"/>
  <c r="W10" i="1"/>
  <c r="J11" i="1"/>
  <c r="K11" i="1"/>
  <c r="L11" i="1" s="1"/>
  <c r="Q11" i="1"/>
  <c r="W11" i="1"/>
  <c r="T9" i="3"/>
  <c r="T10" i="3"/>
  <c r="T11" i="3"/>
  <c r="T12" i="3"/>
  <c r="S9" i="3"/>
  <c r="S10" i="3"/>
  <c r="S11" i="3"/>
  <c r="S12" i="3"/>
  <c r="Q8" i="5"/>
  <c r="Q6" i="5"/>
  <c r="Q7" i="5"/>
  <c r="Q5" i="5"/>
  <c r="T6" i="3"/>
  <c r="T7" i="3"/>
  <c r="T8" i="3"/>
  <c r="T5" i="3"/>
  <c r="S6" i="3"/>
  <c r="S7" i="3"/>
  <c r="S8" i="3"/>
  <c r="S5" i="3"/>
  <c r="J4" i="1"/>
  <c r="K4" i="1"/>
  <c r="L4" i="1" s="1"/>
  <c r="Q4" i="1"/>
  <c r="W4" i="1"/>
  <c r="J5" i="1"/>
  <c r="K5" i="1"/>
  <c r="L5" i="1" s="1"/>
  <c r="Q5" i="1"/>
  <c r="W5" i="1"/>
  <c r="J6" i="1"/>
  <c r="K6" i="1"/>
  <c r="L6" i="1" s="1"/>
  <c r="Q6" i="1"/>
  <c r="W6" i="1"/>
  <c r="J7" i="1"/>
  <c r="K7" i="1"/>
  <c r="L7" i="1" s="1"/>
  <c r="Q7" i="1"/>
  <c r="W7" i="1"/>
  <c r="T4" i="3" l="1"/>
  <c r="S4" i="3"/>
</calcChain>
</file>

<file path=xl/sharedStrings.xml><?xml version="1.0" encoding="utf-8"?>
<sst xmlns="http://schemas.openxmlformats.org/spreadsheetml/2006/main" count="336" uniqueCount="163">
  <si>
    <t>Sample #</t>
  </si>
  <si>
    <t>Brain</t>
  </si>
  <si>
    <t>Slide #</t>
  </si>
  <si>
    <t>Array #</t>
  </si>
  <si>
    <t>A1</t>
  </si>
  <si>
    <t>C1</t>
  </si>
  <si>
    <t>D1</t>
  </si>
  <si>
    <t>Ct</t>
  </si>
  <si>
    <t>cDNA Amp Cycle</t>
  </si>
  <si>
    <t>cDNA Input</t>
  </si>
  <si>
    <t>SI cycles</t>
  </si>
  <si>
    <t>index_name</t>
  </si>
  <si>
    <t>index(i7)</t>
  </si>
  <si>
    <t>index2_workflow_a(i5)</t>
  </si>
  <si>
    <t>index2_workflow_b(i5)</t>
  </si>
  <si>
    <t>Ave frag length</t>
  </si>
  <si>
    <t>% Coverage Array</t>
  </si>
  <si>
    <t xml:space="preserve">Est Read Pairs </t>
  </si>
  <si>
    <t>Pos</t>
  </si>
  <si>
    <t>Ct FAM</t>
  </si>
  <si>
    <t>N/A</t>
  </si>
  <si>
    <t>negative control</t>
  </si>
  <si>
    <t>V12N28-334</t>
  </si>
  <si>
    <t>Hs_Br6197</t>
  </si>
  <si>
    <t>HYP_1v_hrd</t>
  </si>
  <si>
    <t>Agilent [cDNA] pg/ul</t>
  </si>
  <si>
    <t>Total cDNA ng yield</t>
  </si>
  <si>
    <t>Agilent [lib] pg/ul</t>
  </si>
  <si>
    <t>Final [cDNA] pg/ul</t>
  </si>
  <si>
    <t>Final [lib] pg/ul</t>
  </si>
  <si>
    <t>Dilution Factor</t>
  </si>
  <si>
    <t>Agilent [pg/ul]</t>
  </si>
  <si>
    <t>Final Conc [pg/ul]</t>
  </si>
  <si>
    <t>B1</t>
  </si>
  <si>
    <t>Brain Region</t>
  </si>
  <si>
    <t>MBv_001</t>
  </si>
  <si>
    <t>MBv_002</t>
  </si>
  <si>
    <t>MBv_003</t>
  </si>
  <si>
    <t>MBv_004</t>
  </si>
  <si>
    <t>DLPFC</t>
  </si>
  <si>
    <t>Br6529</t>
  </si>
  <si>
    <t>Br5314</t>
  </si>
  <si>
    <t>Br5366</t>
  </si>
  <si>
    <t>Br5902</t>
  </si>
  <si>
    <t>VI3F27-338</t>
  </si>
  <si>
    <t>SI-TT-A3</t>
  </si>
  <si>
    <t>CACTACGAAA</t>
  </si>
  <si>
    <t>TTAGACTGAT</t>
  </si>
  <si>
    <t>ATCAGTCTAA</t>
  </si>
  <si>
    <t>SI-TT-B3</t>
  </si>
  <si>
    <t>CACGGTGAAT</t>
  </si>
  <si>
    <t>GTTCGTCACA</t>
  </si>
  <si>
    <t>TGTGACGAAC</t>
  </si>
  <si>
    <t>SI-TT-C3</t>
  </si>
  <si>
    <t>ATGGCTTGTG</t>
  </si>
  <si>
    <t>GAATGTTGTG</t>
  </si>
  <si>
    <t>CACAACATTC</t>
  </si>
  <si>
    <t>SI-TT-D3</t>
  </si>
  <si>
    <t>CCTTCTAGAG</t>
  </si>
  <si>
    <t>AATACAACGA</t>
  </si>
  <si>
    <t>TCGTTGTATT</t>
  </si>
  <si>
    <t>B2</t>
  </si>
  <si>
    <t>B3</t>
  </si>
  <si>
    <t>B4</t>
  </si>
  <si>
    <t>B5</t>
  </si>
  <si>
    <t>Brain #</t>
  </si>
  <si>
    <t>Notes</t>
  </si>
  <si>
    <t>MBv_005</t>
  </si>
  <si>
    <t>MBv_006</t>
  </si>
  <si>
    <t>MBv_007</t>
  </si>
  <si>
    <t>MBv_008</t>
  </si>
  <si>
    <t>Br6436</t>
  </si>
  <si>
    <t>Br5993</t>
  </si>
  <si>
    <t>Br5916</t>
  </si>
  <si>
    <t>Br8092</t>
  </si>
  <si>
    <t>V13F27-348</t>
  </si>
  <si>
    <t>A2</t>
  </si>
  <si>
    <t>A3</t>
  </si>
  <si>
    <t>A4</t>
  </si>
  <si>
    <t>A5</t>
  </si>
  <si>
    <t>SI-TT-E3</t>
  </si>
  <si>
    <t>SI-TT-F3</t>
  </si>
  <si>
    <t>SI-TT-G3</t>
  </si>
  <si>
    <t>ACCAGACAAC</t>
  </si>
  <si>
    <t>AGGAACTAGG</t>
  </si>
  <si>
    <t>CCTAGTTCCT</t>
  </si>
  <si>
    <t>GAGAGGATAT</t>
  </si>
  <si>
    <t>TTGAAATGGG</t>
  </si>
  <si>
    <t>CCCATTTCAA</t>
  </si>
  <si>
    <t>ATGACGTCGC</t>
  </si>
  <si>
    <t>AGGTCAGGAT</t>
  </si>
  <si>
    <t>ATCCTGACCT</t>
  </si>
  <si>
    <t>Used RFU ~= 5 as threshold</t>
  </si>
  <si>
    <t>MBv_009</t>
  </si>
  <si>
    <t>MBv_010</t>
  </si>
  <si>
    <t>MBv_011</t>
  </si>
  <si>
    <t>MBv_012</t>
  </si>
  <si>
    <t>Br8221</t>
  </si>
  <si>
    <t>Br5840</t>
  </si>
  <si>
    <t>Br6231</t>
  </si>
  <si>
    <t>Br6366</t>
  </si>
  <si>
    <t>V13Y10-020</t>
  </si>
  <si>
    <t>MBv_013</t>
  </si>
  <si>
    <t>MBv_014</t>
  </si>
  <si>
    <t>MBv_015</t>
  </si>
  <si>
    <t>MBv_016</t>
  </si>
  <si>
    <t>SI-TT-H3</t>
  </si>
  <si>
    <t>CCCGTTCTCG</t>
  </si>
  <si>
    <t>GACGGATTGG</t>
  </si>
  <si>
    <t>CCAATCCGTC</t>
  </si>
  <si>
    <t>Sample ID</t>
  </si>
  <si>
    <t>V13Y10-021</t>
  </si>
  <si>
    <t>Br8600</t>
  </si>
  <si>
    <t>Br5760</t>
  </si>
  <si>
    <t>Br5639</t>
  </si>
  <si>
    <t>Br5280</t>
  </si>
  <si>
    <t>B6</t>
  </si>
  <si>
    <t>B7</t>
  </si>
  <si>
    <t>B8</t>
  </si>
  <si>
    <t>B9</t>
  </si>
  <si>
    <t>Br8093</t>
  </si>
  <si>
    <t>Br8094</t>
  </si>
  <si>
    <t>Br8095</t>
  </si>
  <si>
    <t>Br8096</t>
  </si>
  <si>
    <t>Br8097</t>
  </si>
  <si>
    <t>Br8098</t>
  </si>
  <si>
    <t>Br8099</t>
  </si>
  <si>
    <t>Br8100</t>
  </si>
  <si>
    <t>V1FY10-020</t>
  </si>
  <si>
    <t>V1FY10-021</t>
  </si>
  <si>
    <t>SI-TT-A7</t>
  </si>
  <si>
    <t>SI-TT-B7</t>
  </si>
  <si>
    <t>SI-TT-C7</t>
  </si>
  <si>
    <t>SI-TT-D7</t>
  </si>
  <si>
    <t>SI-TT-E7</t>
  </si>
  <si>
    <t>SI-TT-F7</t>
  </si>
  <si>
    <t>SI-TT-G7</t>
  </si>
  <si>
    <t>SI-TT-H7</t>
  </si>
  <si>
    <t>TCCCAAGGGT</t>
  </si>
  <si>
    <t>TACTACCTTT</t>
  </si>
  <si>
    <t>AAAGGTAGTA</t>
  </si>
  <si>
    <t>GCCTTCGGTA</t>
  </si>
  <si>
    <t>CCAACGATTT</t>
  </si>
  <si>
    <t>AAATCGTTGG</t>
  </si>
  <si>
    <t>CGCGCACTTA</t>
  </si>
  <si>
    <t>CCTGTATTCT</t>
  </si>
  <si>
    <t>AGAATACAGG</t>
  </si>
  <si>
    <t>CCTGTCAGGG</t>
  </si>
  <si>
    <t>AGCCCGTAAC</t>
  </si>
  <si>
    <t>GTTACGGGCT</t>
  </si>
  <si>
    <t>GTCCTTCGGC</t>
  </si>
  <si>
    <t>TCATGCACAG</t>
  </si>
  <si>
    <t>CTGTGCATGA</t>
  </si>
  <si>
    <t>AATGTATCCA</t>
  </si>
  <si>
    <t>AATGAGCTTA</t>
  </si>
  <si>
    <t>TAAGCTCATT</t>
  </si>
  <si>
    <t>GTTTCACGAT</t>
  </si>
  <si>
    <t>TTCGGCCAAA</t>
  </si>
  <si>
    <t>TTTGGCCGAA</t>
  </si>
  <si>
    <t>ACCTCGAGCT</t>
  </si>
  <si>
    <t>TGTGTTCGAT</t>
  </si>
  <si>
    <t>ATCGAACACA</t>
  </si>
  <si>
    <t>Last Updated: 2023/11/02, 5PM, 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</si>
</sst>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6" fillId="0" borderId="0"/>
    <xf numFmtId="43" fontId="6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5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2" fontId="6" fillId="0" borderId="1" xfId="7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1" xfId="0" applyFont="1" applyBorder="1"/>
    <xf numFmtId="4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43" fontId="8" fillId="0" borderId="1" xfId="10" applyFont="1" applyBorder="1" applyAlignment="1">
      <alignment vertical="center"/>
    </xf>
    <xf numFmtId="2" fontId="8" fillId="0" borderId="1" xfId="7" applyNumberFormat="1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</cellXfs>
  <cellStyles count="11">
    <cellStyle name="Comma" xfId="10" builtinId="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9" xr:uid="{17CB2739-BCC3-4612-8986-F56CC970FE36}"/>
    <cellStyle name="Normal 3" xfId="8" xr:uid="{E32AF26D-CE4A-4560-B669-7954E6AA158E}"/>
    <cellStyle name="Percent" xfId="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133464</xdr:colOff>
      <xdr:row>3</xdr:row>
      <xdr:rowOff>32937</xdr:rowOff>
    </xdr:from>
    <xdr:to>
      <xdr:col>27</xdr:col>
      <xdr:colOff>447020</xdr:colOff>
      <xdr:row>6</xdr:row>
      <xdr:rowOff>180068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460B8-299A-9D6E-74F8-67D243325D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65" t="32096" r="1665" b="34458"/>
        <a:stretch/>
      </xdr:blipFill>
      <xdr:spPr>
        <a:xfrm>
          <a:off x="23791183" y="842562"/>
          <a:ext cx="3652723" cy="754324"/>
        </a:xfrm>
        <a:prstGeom prst="rect">
          <a:avLst/>
        </a:prstGeom>
      </xdr:spPr>
    </xdr:pic>
    <xdr:clientData/>
  </xdr:twoCellAnchor>
  <xdr:twoCellAnchor editAs="oneCell">
    <xdr:from>
      <xdr:col>23</xdr:col>
      <xdr:colOff>103074</xdr:colOff>
      <xdr:row>6</xdr:row>
      <xdr:rowOff>201044</xdr:rowOff>
    </xdr:from>
    <xdr:to>
      <xdr:col>27</xdr:col>
      <xdr:colOff>488182</xdr:colOff>
      <xdr:row>11</xdr:row>
      <xdr:rowOff>18011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2D768C-65B6-4051-B068-51DED0F7F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041" b="16241"/>
        <a:stretch/>
      </xdr:blipFill>
      <xdr:spPr>
        <a:xfrm>
          <a:off x="23760793" y="1617888"/>
          <a:ext cx="3718832" cy="82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141049</xdr:colOff>
      <xdr:row>11</xdr:row>
      <xdr:rowOff>18371</xdr:rowOff>
    </xdr:from>
    <xdr:to>
      <xdr:col>26</xdr:col>
      <xdr:colOff>683759</xdr:colOff>
      <xdr:row>15</xdr:row>
      <xdr:rowOff>177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EF6B0C-BB6E-4A7E-ADC0-28FECCFB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98768" y="2447246"/>
          <a:ext cx="3043022" cy="788710"/>
        </a:xfrm>
        <a:prstGeom prst="rect">
          <a:avLst/>
        </a:prstGeom>
      </xdr:spPr>
    </xdr:pic>
    <xdr:clientData/>
  </xdr:twoCellAnchor>
  <xdr:twoCellAnchor editAs="oneCell">
    <xdr:from>
      <xdr:col>23</xdr:col>
      <xdr:colOff>116358</xdr:colOff>
      <xdr:row>15</xdr:row>
      <xdr:rowOff>5444</xdr:rowOff>
    </xdr:from>
    <xdr:to>
      <xdr:col>27</xdr:col>
      <xdr:colOff>402350</xdr:colOff>
      <xdr:row>19</xdr:row>
      <xdr:rowOff>2374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F14C72-51EB-496A-8242-ACEDAD5A0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74077" y="3243944"/>
          <a:ext cx="3619742" cy="798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77098</xdr:colOff>
      <xdr:row>2</xdr:row>
      <xdr:rowOff>21771</xdr:rowOff>
    </xdr:from>
    <xdr:to>
      <xdr:col>7</xdr:col>
      <xdr:colOff>256634</xdr:colOff>
      <xdr:row>7</xdr:row>
      <xdr:rowOff>10884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8D68A-FC1F-43E7-9152-E1EA59B4E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018" r="49442" b="38458"/>
        <a:stretch/>
      </xdr:blipFill>
      <xdr:spPr>
        <a:xfrm>
          <a:off x="7192273" y="421821"/>
          <a:ext cx="1857294" cy="987880"/>
        </a:xfrm>
        <a:prstGeom prst="rect">
          <a:avLst/>
        </a:prstGeom>
      </xdr:spPr>
    </xdr:pic>
    <xdr:clientData/>
  </xdr:twoCellAnchor>
  <xdr:twoCellAnchor editAs="oneCell">
    <xdr:from>
      <xdr:col>7</xdr:col>
      <xdr:colOff>178254</xdr:colOff>
      <xdr:row>1</xdr:row>
      <xdr:rowOff>183695</xdr:rowOff>
    </xdr:from>
    <xdr:to>
      <xdr:col>10</xdr:col>
      <xdr:colOff>514350</xdr:colOff>
      <xdr:row>7</xdr:row>
      <xdr:rowOff>20182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D52F9A-6B16-47C4-A7A6-65A0CD43B3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1585" t="71872" r="-99" b="-560"/>
        <a:stretch/>
      </xdr:blipFill>
      <xdr:spPr>
        <a:xfrm>
          <a:off x="8969829" y="383720"/>
          <a:ext cx="2850696" cy="1036637"/>
        </a:xfrm>
        <a:prstGeom prst="rect">
          <a:avLst/>
        </a:prstGeom>
      </xdr:spPr>
    </xdr:pic>
    <xdr:clientData/>
  </xdr:twoCellAnchor>
  <xdr:twoCellAnchor editAs="oneCell">
    <xdr:from>
      <xdr:col>5</xdr:col>
      <xdr:colOff>54430</xdr:colOff>
      <xdr:row>7</xdr:row>
      <xdr:rowOff>20410</xdr:rowOff>
    </xdr:from>
    <xdr:to>
      <xdr:col>7</xdr:col>
      <xdr:colOff>154873</xdr:colOff>
      <xdr:row>11</xdr:row>
      <xdr:rowOff>172809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6C22F5-3107-4562-AADB-C8A8EDC8D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284" b="5309"/>
        <a:stretch/>
      </xdr:blipFill>
      <xdr:spPr>
        <a:xfrm>
          <a:off x="7169605" y="1420585"/>
          <a:ext cx="1776843" cy="952499"/>
        </a:xfrm>
        <a:prstGeom prst="rect">
          <a:avLst/>
        </a:prstGeom>
      </xdr:spPr>
    </xdr:pic>
    <xdr:clientData/>
  </xdr:twoCellAnchor>
  <xdr:twoCellAnchor editAs="oneCell">
    <xdr:from>
      <xdr:col>7</xdr:col>
      <xdr:colOff>198665</xdr:colOff>
      <xdr:row>7</xdr:row>
      <xdr:rowOff>16330</xdr:rowOff>
    </xdr:from>
    <xdr:to>
      <xdr:col>10</xdr:col>
      <xdr:colOff>592829</xdr:colOff>
      <xdr:row>11</xdr:row>
      <xdr:rowOff>164645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395658-D54F-4A51-BB6E-8A022BEA7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90240" y="1416505"/>
          <a:ext cx="2903322" cy="945696"/>
        </a:xfrm>
        <a:prstGeom prst="rect">
          <a:avLst/>
        </a:prstGeom>
      </xdr:spPr>
    </xdr:pic>
    <xdr:clientData/>
  </xdr:twoCellAnchor>
  <xdr:twoCellAnchor editAs="oneCell">
    <xdr:from>
      <xdr:col>5</xdr:col>
      <xdr:colOff>29496</xdr:colOff>
      <xdr:row>11</xdr:row>
      <xdr:rowOff>187778</xdr:rowOff>
    </xdr:from>
    <xdr:to>
      <xdr:col>9</xdr:col>
      <xdr:colOff>522956</xdr:colOff>
      <xdr:row>20</xdr:row>
      <xdr:rowOff>180974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3DC1A8-1B80-41D9-AAFE-5C7F24F11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4671" y="2388053"/>
          <a:ext cx="3846260" cy="1793421"/>
        </a:xfrm>
        <a:prstGeom prst="rect">
          <a:avLst/>
        </a:prstGeom>
      </xdr:spPr>
    </xdr:pic>
    <xdr:clientData/>
  </xdr:twoCellAnchor>
  <xdr:twoCellAnchor editAs="oneCell">
    <xdr:from>
      <xdr:col>9</xdr:col>
      <xdr:colOff>563819</xdr:colOff>
      <xdr:row>12</xdr:row>
      <xdr:rowOff>29936</xdr:rowOff>
    </xdr:from>
    <xdr:to>
      <xdr:col>13</xdr:col>
      <xdr:colOff>397781</xdr:colOff>
      <xdr:row>20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43184D-934B-4EDE-9839-7F992D38B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31794" y="2430236"/>
          <a:ext cx="3186762" cy="17512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141363</xdr:colOff>
      <xdr:row>4</xdr:row>
      <xdr:rowOff>18446</xdr:rowOff>
    </xdr:from>
    <xdr:to>
      <xdr:col>6</xdr:col>
      <xdr:colOff>782198</xdr:colOff>
      <xdr:row>8</xdr:row>
      <xdr:rowOff>26782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693714-38AB-4A82-ABF5-17CB23BA2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9000"/>
        <a:stretch/>
      </xdr:blipFill>
      <xdr:spPr>
        <a:xfrm>
          <a:off x="141363" y="1504346"/>
          <a:ext cx="5289035" cy="973514"/>
        </a:xfrm>
        <a:prstGeom prst="rect">
          <a:avLst/>
        </a:prstGeom>
      </xdr:spPr>
    </xdr:pic>
    <xdr:clientData/>
  </xdr:twoCellAnchor>
  <xdr:twoCellAnchor editAs="oneCell">
    <xdr:from>
      <xdr:col>6</xdr:col>
      <xdr:colOff>774700</xdr:colOff>
      <xdr:row>4</xdr:row>
      <xdr:rowOff>29029</xdr:rowOff>
    </xdr:from>
    <xdr:to>
      <xdr:col>8</xdr:col>
      <xdr:colOff>830965</xdr:colOff>
      <xdr:row>8</xdr:row>
      <xdr:rowOff>49568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5FEE62-7F34-442C-BCAA-876F5BDCB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9" t="51118" r="66034" b="-2118"/>
        <a:stretch/>
      </xdr:blipFill>
      <xdr:spPr>
        <a:xfrm>
          <a:off x="5422900" y="1514929"/>
          <a:ext cx="1727200" cy="980318"/>
        </a:xfrm>
        <a:prstGeom prst="rect">
          <a:avLst/>
        </a:prstGeom>
      </xdr:spPr>
    </xdr:pic>
    <xdr:clientData/>
  </xdr:twoCellAnchor>
  <xdr:twoCellAnchor editAs="oneCell">
    <xdr:from>
      <xdr:col>0</xdr:col>
      <xdr:colOff>25998</xdr:colOff>
      <xdr:row>8</xdr:row>
      <xdr:rowOff>67852</xdr:rowOff>
    </xdr:from>
    <xdr:to>
      <xdr:col>7</xdr:col>
      <xdr:colOff>45526</xdr:colOff>
      <xdr:row>12</xdr:row>
      <xdr:rowOff>26263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551EF-44A0-4AA3-85BA-2C12DBB1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98" y="2454115"/>
          <a:ext cx="5532663" cy="922276"/>
        </a:xfrm>
        <a:prstGeom prst="rect">
          <a:avLst/>
        </a:prstGeom>
      </xdr:spPr>
    </xdr:pic>
    <xdr:clientData/>
  </xdr:twoCellAnchor>
  <xdr:twoCellAnchor editAs="oneCell">
    <xdr:from>
      <xdr:col>7</xdr:col>
      <xdr:colOff>125298</xdr:colOff>
      <xdr:row>8</xdr:row>
      <xdr:rowOff>62804</xdr:rowOff>
    </xdr:from>
    <xdr:to>
      <xdr:col>9</xdr:col>
      <xdr:colOff>160021</xdr:colOff>
      <xdr:row>12</xdr:row>
      <xdr:rowOff>18952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2AC1E7-0594-411E-B397-136732E8A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4398" y="2448505"/>
          <a:ext cx="1708275" cy="917550"/>
        </a:xfrm>
        <a:prstGeom prst="rect">
          <a:avLst/>
        </a:prstGeom>
      </xdr:spPr>
    </xdr:pic>
    <xdr:clientData/>
  </xdr:twoCellAnchor>
  <xdr:twoCellAnchor editAs="oneCell">
    <xdr:from>
      <xdr:col>0</xdr:col>
      <xdr:colOff>93578</xdr:colOff>
      <xdr:row>12</xdr:row>
      <xdr:rowOff>1</xdr:rowOff>
    </xdr:from>
    <xdr:to>
      <xdr:col>7</xdr:col>
      <xdr:colOff>152160</xdr:colOff>
      <xdr:row>15</xdr:row>
      <xdr:rowOff>208654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E8FB79-04BE-4843-8F5C-E3FF473E2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578" y="3408948"/>
          <a:ext cx="5566371" cy="930548"/>
        </a:xfrm>
        <a:prstGeom prst="rect">
          <a:avLst/>
        </a:prstGeom>
      </xdr:spPr>
    </xdr:pic>
    <xdr:clientData/>
  </xdr:twoCellAnchor>
  <xdr:twoCellAnchor editAs="oneCell">
    <xdr:from>
      <xdr:col>7</xdr:col>
      <xdr:colOff>114907</xdr:colOff>
      <xdr:row>11</xdr:row>
      <xdr:rowOff>219768</xdr:rowOff>
    </xdr:from>
    <xdr:to>
      <xdr:col>9</xdr:col>
      <xdr:colOff>332092</xdr:colOff>
      <xdr:row>15</xdr:row>
      <xdr:rowOff>213432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728E81-5F19-4CB0-89E5-E7B1F3DE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94007" y="3326520"/>
          <a:ext cx="1890737" cy="955066"/>
        </a:xfrm>
        <a:prstGeom prst="rect">
          <a:avLst/>
        </a:prstGeom>
      </xdr:spPr>
    </xdr:pic>
    <xdr:clientData/>
  </xdr:twoCellAnchor>
  <xdr:twoCellAnchor editAs="oneCell">
    <xdr:from>
      <xdr:col>0</xdr:col>
      <xdr:colOff>80210</xdr:colOff>
      <xdr:row>15</xdr:row>
      <xdr:rowOff>187158</xdr:rowOff>
    </xdr:from>
    <xdr:to>
      <xdr:col>4</xdr:col>
      <xdr:colOff>820821</xdr:colOff>
      <xdr:row>19</xdr:row>
      <xdr:rowOff>164644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7BA15-DB1D-0070-3B56-18711E08E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210" y="4318000"/>
          <a:ext cx="3721769" cy="940012"/>
        </a:xfrm>
        <a:prstGeom prst="rect">
          <a:avLst/>
        </a:prstGeom>
      </xdr:spPr>
    </xdr:pic>
    <xdr:clientData/>
  </xdr:twoCellAnchor>
  <xdr:twoCellAnchor editAs="oneCell">
    <xdr:from>
      <xdr:col>4</xdr:col>
      <xdr:colOff>828842</xdr:colOff>
      <xdr:row>15</xdr:row>
      <xdr:rowOff>187158</xdr:rowOff>
    </xdr:from>
    <xdr:to>
      <xdr:col>9</xdr:col>
      <xdr:colOff>317143</xdr:colOff>
      <xdr:row>19</xdr:row>
      <xdr:rowOff>169506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660453-4FD8-5CEB-3D1A-C13263AB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4318000"/>
          <a:ext cx="3699354" cy="9448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341288</xdr:colOff>
      <xdr:row>4</xdr:row>
      <xdr:rowOff>6403</xdr:rowOff>
    </xdr:from>
    <xdr:to>
      <xdr:col>6</xdr:col>
      <xdr:colOff>722314</xdr:colOff>
      <xdr:row>8</xdr:row>
      <xdr:rowOff>18540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9FB667-F819-441D-A783-3E1C7C215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288" y="839841"/>
          <a:ext cx="5429276" cy="964637"/>
        </a:xfrm>
        <a:prstGeom prst="rect">
          <a:avLst/>
        </a:prstGeom>
      </xdr:spPr>
    </xdr:pic>
    <xdr:clientData/>
  </xdr:twoCellAnchor>
  <xdr:twoCellAnchor editAs="oneCell">
    <xdr:from>
      <xdr:col>6</xdr:col>
      <xdr:colOff>754063</xdr:colOff>
      <xdr:row>4</xdr:row>
      <xdr:rowOff>3041</xdr:rowOff>
    </xdr:from>
    <xdr:to>
      <xdr:col>8</xdr:col>
      <xdr:colOff>1002356</xdr:colOff>
      <xdr:row>8</xdr:row>
      <xdr:rowOff>10031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B5DE25-D9A7-D0F2-BD70-AB550F6DC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2313" y="836479"/>
          <a:ext cx="1931064" cy="959511"/>
        </a:xfrm>
        <a:prstGeom prst="rect">
          <a:avLst/>
        </a:prstGeom>
      </xdr:spPr>
    </xdr:pic>
    <xdr:clientData/>
  </xdr:twoCellAnchor>
  <xdr:twoCellAnchor editAs="oneCell">
    <xdr:from>
      <xdr:col>4</xdr:col>
      <xdr:colOff>639511</xdr:colOff>
      <xdr:row>8</xdr:row>
      <xdr:rowOff>8804</xdr:rowOff>
    </xdr:from>
    <xdr:to>
      <xdr:col>6</xdr:col>
      <xdr:colOff>807593</xdr:colOff>
      <xdr:row>11</xdr:row>
      <xdr:rowOff>228635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F3961F-9C4C-4AAD-844E-DE4733FA6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0169"/>
        <a:stretch/>
      </xdr:blipFill>
      <xdr:spPr>
        <a:xfrm>
          <a:off x="3990642" y="2098047"/>
          <a:ext cx="1843654" cy="939420"/>
        </a:xfrm>
        <a:prstGeom prst="rect">
          <a:avLst/>
        </a:prstGeom>
      </xdr:spPr>
    </xdr:pic>
    <xdr:clientData/>
  </xdr:twoCellAnchor>
  <xdr:twoCellAnchor editAs="oneCell">
    <xdr:from>
      <xdr:col>0</xdr:col>
      <xdr:colOff>374196</xdr:colOff>
      <xdr:row>8</xdr:row>
      <xdr:rowOff>1361</xdr:rowOff>
    </xdr:from>
    <xdr:to>
      <xdr:col>2</xdr:col>
      <xdr:colOff>494619</xdr:colOff>
      <xdr:row>11</xdr:row>
      <xdr:rowOff>199061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7A1CF-2EA9-4EE2-A138-E142D6FF5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196" y="2077811"/>
          <a:ext cx="1796823" cy="912081"/>
        </a:xfrm>
        <a:prstGeom prst="rect">
          <a:avLst/>
        </a:prstGeom>
      </xdr:spPr>
    </xdr:pic>
    <xdr:clientData/>
  </xdr:twoCellAnchor>
  <xdr:twoCellAnchor editAs="oneCell">
    <xdr:from>
      <xdr:col>2</xdr:col>
      <xdr:colOff>536522</xdr:colOff>
      <xdr:row>8</xdr:row>
      <xdr:rowOff>22969</xdr:rowOff>
    </xdr:from>
    <xdr:to>
      <xdr:col>4</xdr:col>
      <xdr:colOff>637381</xdr:colOff>
      <xdr:row>11</xdr:row>
      <xdr:rowOff>200966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14E7BA-F503-4C4B-9DE7-1069DBBB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7404" y="2096057"/>
          <a:ext cx="1787179" cy="878531"/>
        </a:xfrm>
        <a:prstGeom prst="rect">
          <a:avLst/>
        </a:prstGeom>
      </xdr:spPr>
    </xdr:pic>
    <xdr:clientData/>
  </xdr:twoCellAnchor>
  <xdr:twoCellAnchor editAs="oneCell">
    <xdr:from>
      <xdr:col>6</xdr:col>
      <xdr:colOff>785033</xdr:colOff>
      <xdr:row>8</xdr:row>
      <xdr:rowOff>17435</xdr:rowOff>
    </xdr:from>
    <xdr:to>
      <xdr:col>8</xdr:col>
      <xdr:colOff>1011597</xdr:colOff>
      <xdr:row>12</xdr:row>
      <xdr:rowOff>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853E8D-6EBD-4351-ABE0-4C85892C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1730" y="2106678"/>
          <a:ext cx="1902130" cy="939983"/>
        </a:xfrm>
        <a:prstGeom prst="rect">
          <a:avLst/>
        </a:prstGeom>
      </xdr:spPr>
    </xdr:pic>
    <xdr:clientData/>
  </xdr:twoCellAnchor>
  <xdr:twoCellAnchor editAs="oneCell">
    <xdr:from>
      <xdr:col>0</xdr:col>
      <xdr:colOff>428271</xdr:colOff>
      <xdr:row>12</xdr:row>
      <xdr:rowOff>6866</xdr:rowOff>
    </xdr:from>
    <xdr:to>
      <xdr:col>4</xdr:col>
      <xdr:colOff>680358</xdr:colOff>
      <xdr:row>15</xdr:row>
      <xdr:rowOff>190110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F0F7D91-E0CB-4B8D-99BC-04B05A34D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34073"/>
        <a:stretch/>
      </xdr:blipFill>
      <xdr:spPr>
        <a:xfrm>
          <a:off x="428271" y="3024102"/>
          <a:ext cx="3612460" cy="893182"/>
        </a:xfrm>
        <a:prstGeom prst="rect">
          <a:avLst/>
        </a:prstGeom>
      </xdr:spPr>
    </xdr:pic>
    <xdr:clientData/>
  </xdr:twoCellAnchor>
  <xdr:twoCellAnchor editAs="oneCell">
    <xdr:from>
      <xdr:col>2</xdr:col>
      <xdr:colOff>603448</xdr:colOff>
      <xdr:row>16</xdr:row>
      <xdr:rowOff>38100</xdr:rowOff>
    </xdr:from>
    <xdr:to>
      <xdr:col>4</xdr:col>
      <xdr:colOff>655639</xdr:colOff>
      <xdr:row>19</xdr:row>
      <xdr:rowOff>178254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091ACF-B766-4FB1-8A1B-644460EBC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9963"/>
        <a:stretch/>
      </xdr:blipFill>
      <xdr:spPr>
        <a:xfrm>
          <a:off x="2283634" y="4001920"/>
          <a:ext cx="1732378" cy="850092"/>
        </a:xfrm>
        <a:prstGeom prst="rect">
          <a:avLst/>
        </a:prstGeom>
      </xdr:spPr>
    </xdr:pic>
    <xdr:clientData/>
  </xdr:twoCellAnchor>
  <xdr:twoCellAnchor editAs="oneCell">
    <xdr:from>
      <xdr:col>4</xdr:col>
      <xdr:colOff>676527</xdr:colOff>
      <xdr:row>16</xdr:row>
      <xdr:rowOff>20409</xdr:rowOff>
    </xdr:from>
    <xdr:to>
      <xdr:col>7</xdr:col>
      <xdr:colOff>1999</xdr:colOff>
      <xdr:row>19</xdr:row>
      <xdr:rowOff>229961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7F5F09C-5421-479A-8145-250321BB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29327" y="4001859"/>
          <a:ext cx="1840072" cy="923927"/>
        </a:xfrm>
        <a:prstGeom prst="rect">
          <a:avLst/>
        </a:prstGeom>
      </xdr:spPr>
    </xdr:pic>
    <xdr:clientData/>
  </xdr:twoCellAnchor>
  <xdr:twoCellAnchor editAs="oneCell">
    <xdr:from>
      <xdr:col>6</xdr:col>
      <xdr:colOff>820264</xdr:colOff>
      <xdr:row>16</xdr:row>
      <xdr:rowOff>9525</xdr:rowOff>
    </xdr:from>
    <xdr:to>
      <xdr:col>8</xdr:col>
      <xdr:colOff>1008734</xdr:colOff>
      <xdr:row>20</xdr:row>
      <xdr:rowOff>8164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4B48A6-9CD8-4F57-9DD9-98F3A872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49464" y="3990975"/>
          <a:ext cx="1864870" cy="951139"/>
        </a:xfrm>
        <a:prstGeom prst="rect">
          <a:avLst/>
        </a:prstGeom>
      </xdr:spPr>
    </xdr:pic>
    <xdr:clientData/>
  </xdr:twoCellAnchor>
  <xdr:twoCellAnchor editAs="oneCell">
    <xdr:from>
      <xdr:col>0</xdr:col>
      <xdr:colOff>449629</xdr:colOff>
      <xdr:row>16</xdr:row>
      <xdr:rowOff>0</xdr:rowOff>
    </xdr:from>
    <xdr:to>
      <xdr:col>2</xdr:col>
      <xdr:colOff>597533</xdr:colOff>
      <xdr:row>19</xdr:row>
      <xdr:rowOff>202581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78C209-388A-441B-A7D5-C6479D52A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9629" y="3963820"/>
          <a:ext cx="1828090" cy="912519"/>
        </a:xfrm>
        <a:prstGeom prst="rect">
          <a:avLst/>
        </a:prstGeom>
      </xdr:spPr>
    </xdr:pic>
    <xdr:clientData/>
  </xdr:twoCellAnchor>
  <xdr:twoCellAnchor editAs="oneCell">
    <xdr:from>
      <xdr:col>7</xdr:col>
      <xdr:colOff>53245</xdr:colOff>
      <xdr:row>12</xdr:row>
      <xdr:rowOff>35498</xdr:rowOff>
    </xdr:from>
    <xdr:to>
      <xdr:col>8</xdr:col>
      <xdr:colOff>982080</xdr:colOff>
      <xdr:row>16</xdr:row>
      <xdr:rowOff>2960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884F73-0A97-434F-80B8-BECFDB7C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33897" y="3052734"/>
          <a:ext cx="1768929" cy="914046"/>
        </a:xfrm>
        <a:prstGeom prst="rect">
          <a:avLst/>
        </a:prstGeom>
      </xdr:spPr>
    </xdr:pic>
    <xdr:clientData/>
  </xdr:twoCellAnchor>
  <xdr:twoCellAnchor editAs="oneCell">
    <xdr:from>
      <xdr:col>4</xdr:col>
      <xdr:colOff>763182</xdr:colOff>
      <xdr:row>12</xdr:row>
      <xdr:rowOff>5916</xdr:rowOff>
    </xdr:from>
    <xdr:to>
      <xdr:col>7</xdr:col>
      <xdr:colOff>23663</xdr:colOff>
      <xdr:row>15</xdr:row>
      <xdr:rowOff>204285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2C663E-ADC0-4244-9CCB-4F201CEC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23555" y="3023152"/>
          <a:ext cx="1780760" cy="908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"/>
  <sheetViews>
    <sheetView zoomScaleNormal="100" workbookViewId="0">
      <pane xSplit="1" topLeftCell="B1" activePane="topRight" state="frozen"/>
      <selection pane="topRight" activeCell="J35" sqref="J35"/>
    </sheetView>
  </sheetViews>
  <sheetFormatPr defaultColWidth="11" defaultRowHeight="15.9" x14ac:dyDescent="0.45"/>
  <cols>
    <col min="1" max="1" width="13" style="9" bestFit="1" customWidth="1"/>
    <col min="2" max="2" width="12" style="9" bestFit="1" customWidth="1"/>
    <col min="3" max="3" width="13.5" style="9" customWidth="1"/>
    <col min="4" max="4" width="12.5" style="9" customWidth="1"/>
    <col min="5" max="6" width="8" style="9" customWidth="1"/>
    <col min="7" max="7" width="15.5" style="9" bestFit="1" customWidth="1"/>
    <col min="8" max="8" width="13" style="9" customWidth="1"/>
    <col min="9" max="10" width="13" style="12" customWidth="1"/>
    <col min="11" max="11" width="14" style="9" customWidth="1"/>
    <col min="12" max="12" width="11" style="12"/>
    <col min="13" max="13" width="10.35546875" style="9" customWidth="1"/>
    <col min="14" max="14" width="15.5" style="9" customWidth="1"/>
    <col min="15" max="15" width="12.5" style="9" customWidth="1"/>
    <col min="16" max="16" width="14.5" style="9" customWidth="1"/>
    <col min="17" max="17" width="15.640625" style="9" customWidth="1"/>
    <col min="18" max="18" width="11.5" style="9" customWidth="1"/>
    <col min="19" max="19" width="13.140625" style="9" customWidth="1"/>
    <col min="20" max="20" width="21.5" style="9" customWidth="1"/>
    <col min="21" max="21" width="21.5" style="9" bestFit="1" customWidth="1"/>
    <col min="22" max="22" width="13" style="9" customWidth="1"/>
    <col min="23" max="23" width="15" style="9" customWidth="1"/>
    <col min="24" max="16384" width="11" style="9"/>
  </cols>
  <sheetData>
    <row r="1" spans="1:28" x14ac:dyDescent="0.45">
      <c r="A1" s="39"/>
      <c r="B1" s="39" t="s">
        <v>162</v>
      </c>
    </row>
    <row r="3" spans="1:28" s="10" customFormat="1" ht="31.75" x14ac:dyDescent="0.45">
      <c r="A3" s="4" t="s">
        <v>110</v>
      </c>
      <c r="B3" s="4" t="s">
        <v>34</v>
      </c>
      <c r="C3" s="4" t="s">
        <v>65</v>
      </c>
      <c r="D3" s="4" t="s">
        <v>2</v>
      </c>
      <c r="E3" s="4" t="s">
        <v>3</v>
      </c>
      <c r="F3" s="4" t="s">
        <v>7</v>
      </c>
      <c r="G3" s="4" t="s">
        <v>8</v>
      </c>
      <c r="H3" s="4" t="s">
        <v>25</v>
      </c>
      <c r="I3" s="6" t="s">
        <v>30</v>
      </c>
      <c r="J3" s="6" t="s">
        <v>28</v>
      </c>
      <c r="K3" s="4" t="s">
        <v>26</v>
      </c>
      <c r="L3" s="6" t="s">
        <v>9</v>
      </c>
      <c r="M3" s="4" t="s">
        <v>10</v>
      </c>
      <c r="N3" s="4" t="s">
        <v>15</v>
      </c>
      <c r="O3" s="4" t="s">
        <v>27</v>
      </c>
      <c r="P3" s="4" t="s">
        <v>30</v>
      </c>
      <c r="Q3" s="4" t="s">
        <v>29</v>
      </c>
      <c r="R3" s="4" t="s">
        <v>11</v>
      </c>
      <c r="S3" s="4" t="s">
        <v>12</v>
      </c>
      <c r="T3" s="4" t="s">
        <v>13</v>
      </c>
      <c r="U3" s="4" t="s">
        <v>14</v>
      </c>
      <c r="V3" s="4" t="s">
        <v>16</v>
      </c>
      <c r="W3" s="4" t="s">
        <v>17</v>
      </c>
    </row>
    <row r="4" spans="1:28" x14ac:dyDescent="0.45">
      <c r="A4" s="1" t="s">
        <v>35</v>
      </c>
      <c r="B4" s="1" t="s">
        <v>39</v>
      </c>
      <c r="C4" s="5" t="s">
        <v>40</v>
      </c>
      <c r="D4" s="8" t="s">
        <v>44</v>
      </c>
      <c r="E4" s="1" t="s">
        <v>4</v>
      </c>
      <c r="F4" s="2">
        <v>17.55</v>
      </c>
      <c r="G4" s="1">
        <v>18</v>
      </c>
      <c r="H4" s="28">
        <v>6440.8</v>
      </c>
      <c r="I4" s="2">
        <v>1</v>
      </c>
      <c r="J4" s="2">
        <f t="shared" ref="J4:J6" si="0">H4*I4</f>
        <v>6440.8</v>
      </c>
      <c r="K4" s="2">
        <f t="shared" ref="K4:K6" si="1">(H4*I4*40)/1000</f>
        <v>257.63200000000001</v>
      </c>
      <c r="L4" s="2">
        <f t="shared" ref="L4:L6" si="2">0.25*K4</f>
        <v>64.408000000000001</v>
      </c>
      <c r="M4" s="1">
        <v>16</v>
      </c>
      <c r="N4" s="1">
        <v>452</v>
      </c>
      <c r="O4" s="28">
        <v>1455.25</v>
      </c>
      <c r="P4" s="2">
        <v>9</v>
      </c>
      <c r="Q4" s="28">
        <f t="shared" ref="Q4:Q11" si="3">O4*P4</f>
        <v>13097.25</v>
      </c>
      <c r="R4" s="7" t="s">
        <v>45</v>
      </c>
      <c r="S4" s="7" t="s">
        <v>46</v>
      </c>
      <c r="T4" s="7" t="s">
        <v>47</v>
      </c>
      <c r="U4" s="7" t="s">
        <v>48</v>
      </c>
      <c r="V4" s="1"/>
      <c r="W4" s="1">
        <f t="shared" ref="W4:W5" si="4">((V4/100)*5000*60000)</f>
        <v>0</v>
      </c>
      <c r="X4"/>
      <c r="Y4"/>
      <c r="AA4" s="11"/>
      <c r="AB4" s="11"/>
    </row>
    <row r="5" spans="1:28" x14ac:dyDescent="0.45">
      <c r="A5" s="1" t="s">
        <v>36</v>
      </c>
      <c r="B5" s="1" t="s">
        <v>39</v>
      </c>
      <c r="C5" s="5" t="s">
        <v>41</v>
      </c>
      <c r="D5" s="8" t="s">
        <v>44</v>
      </c>
      <c r="E5" s="1" t="s">
        <v>33</v>
      </c>
      <c r="F5" s="2">
        <v>15.78</v>
      </c>
      <c r="G5" s="1">
        <v>16</v>
      </c>
      <c r="H5" s="28">
        <v>5220.12</v>
      </c>
      <c r="I5" s="2">
        <v>1</v>
      </c>
      <c r="J5" s="2">
        <f t="shared" si="0"/>
        <v>5220.12</v>
      </c>
      <c r="K5" s="2">
        <f t="shared" si="1"/>
        <v>208.8048</v>
      </c>
      <c r="L5" s="2">
        <f t="shared" si="2"/>
        <v>52.2012</v>
      </c>
      <c r="M5" s="1">
        <v>16</v>
      </c>
      <c r="N5" s="1">
        <v>441</v>
      </c>
      <c r="O5" s="28">
        <v>2332.9</v>
      </c>
      <c r="P5" s="2">
        <v>4</v>
      </c>
      <c r="Q5" s="28">
        <f t="shared" si="3"/>
        <v>9331.6</v>
      </c>
      <c r="R5" s="7" t="s">
        <v>49</v>
      </c>
      <c r="S5" s="7" t="s">
        <v>50</v>
      </c>
      <c r="T5" s="7" t="s">
        <v>51</v>
      </c>
      <c r="U5" s="7" t="s">
        <v>52</v>
      </c>
      <c r="V5" s="1"/>
      <c r="W5" s="1">
        <f t="shared" si="4"/>
        <v>0</v>
      </c>
      <c r="X5"/>
      <c r="Y5"/>
      <c r="AA5" s="11"/>
      <c r="AB5" s="11"/>
    </row>
    <row r="6" spans="1:28" x14ac:dyDescent="0.45">
      <c r="A6" s="1" t="s">
        <v>37</v>
      </c>
      <c r="B6" s="1" t="s">
        <v>39</v>
      </c>
      <c r="C6" s="5" t="s">
        <v>42</v>
      </c>
      <c r="D6" s="8" t="s">
        <v>44</v>
      </c>
      <c r="E6" s="1" t="s">
        <v>5</v>
      </c>
      <c r="F6" s="1">
        <v>15.57</v>
      </c>
      <c r="G6" s="1">
        <v>16</v>
      </c>
      <c r="H6" s="28">
        <v>4837.82</v>
      </c>
      <c r="I6" s="2">
        <v>2</v>
      </c>
      <c r="J6" s="2">
        <f t="shared" si="0"/>
        <v>9675.64</v>
      </c>
      <c r="K6" s="2">
        <f t="shared" si="1"/>
        <v>387.0256</v>
      </c>
      <c r="L6" s="2">
        <f t="shared" si="2"/>
        <v>96.756399999999999</v>
      </c>
      <c r="M6" s="1">
        <v>16</v>
      </c>
      <c r="N6" s="1">
        <v>447</v>
      </c>
      <c r="O6" s="28">
        <v>1225.73</v>
      </c>
      <c r="P6" s="29">
        <v>9</v>
      </c>
      <c r="Q6" s="28">
        <f t="shared" si="3"/>
        <v>11031.57</v>
      </c>
      <c r="R6" s="7" t="s">
        <v>53</v>
      </c>
      <c r="S6" s="7" t="s">
        <v>54</v>
      </c>
      <c r="T6" s="7" t="s">
        <v>55</v>
      </c>
      <c r="U6" s="7" t="s">
        <v>56</v>
      </c>
      <c r="V6" s="1"/>
      <c r="W6" s="1">
        <f>((V6/100)*5000*60000)</f>
        <v>0</v>
      </c>
    </row>
    <row r="7" spans="1:28" x14ac:dyDescent="0.45">
      <c r="A7" s="1" t="s">
        <v>38</v>
      </c>
      <c r="B7" s="1" t="s">
        <v>39</v>
      </c>
      <c r="C7" s="5" t="s">
        <v>43</v>
      </c>
      <c r="D7" s="8" t="s">
        <v>44</v>
      </c>
      <c r="E7" s="1" t="s">
        <v>6</v>
      </c>
      <c r="F7" s="1">
        <v>15.23</v>
      </c>
      <c r="G7" s="1">
        <v>16</v>
      </c>
      <c r="H7" s="28">
        <v>5161.1899999999996</v>
      </c>
      <c r="I7" s="2">
        <v>1</v>
      </c>
      <c r="J7" s="2">
        <f t="shared" ref="J7:J10" si="5">H7*I7</f>
        <v>5161.1899999999996</v>
      </c>
      <c r="K7" s="2">
        <f t="shared" ref="K7:K10" si="6">(H7*I7*40)/1000</f>
        <v>206.44759999999997</v>
      </c>
      <c r="L7" s="2">
        <f t="shared" ref="L7:L10" si="7">0.25*K7</f>
        <v>51.611899999999991</v>
      </c>
      <c r="M7" s="1">
        <v>16</v>
      </c>
      <c r="N7" s="1">
        <v>448</v>
      </c>
      <c r="O7" s="28">
        <v>1274.25</v>
      </c>
      <c r="P7" s="29">
        <v>8</v>
      </c>
      <c r="Q7" s="28">
        <f t="shared" si="3"/>
        <v>10194</v>
      </c>
      <c r="R7" s="7" t="s">
        <v>57</v>
      </c>
      <c r="S7" s="7" t="s">
        <v>58</v>
      </c>
      <c r="T7" s="7" t="s">
        <v>59</v>
      </c>
      <c r="U7" s="7" t="s">
        <v>60</v>
      </c>
      <c r="V7" s="1"/>
      <c r="W7" s="1">
        <f>((V7/100)*5000*60000)</f>
        <v>0</v>
      </c>
    </row>
    <row r="8" spans="1:28" x14ac:dyDescent="0.45">
      <c r="A8" s="1" t="s">
        <v>67</v>
      </c>
      <c r="B8" s="1" t="s">
        <v>39</v>
      </c>
      <c r="C8" s="5" t="s">
        <v>71</v>
      </c>
      <c r="D8" s="8" t="s">
        <v>75</v>
      </c>
      <c r="E8" s="1" t="s">
        <v>4</v>
      </c>
      <c r="F8" s="2">
        <v>15.99</v>
      </c>
      <c r="G8" s="1">
        <v>16</v>
      </c>
      <c r="H8" s="28">
        <v>1671.93</v>
      </c>
      <c r="I8" s="2">
        <v>3</v>
      </c>
      <c r="J8" s="2">
        <f t="shared" si="5"/>
        <v>5015.79</v>
      </c>
      <c r="K8" s="2">
        <f t="shared" si="6"/>
        <v>200.63159999999999</v>
      </c>
      <c r="L8" s="2">
        <f t="shared" si="7"/>
        <v>50.157899999999998</v>
      </c>
      <c r="M8" s="1">
        <v>16</v>
      </c>
      <c r="N8" s="1">
        <v>567</v>
      </c>
      <c r="O8" s="28">
        <v>3665.8</v>
      </c>
      <c r="P8" s="2">
        <v>1</v>
      </c>
      <c r="Q8" s="28">
        <f t="shared" si="3"/>
        <v>3665.8</v>
      </c>
      <c r="R8" s="7" t="s">
        <v>80</v>
      </c>
      <c r="S8" s="7" t="s">
        <v>83</v>
      </c>
      <c r="T8" s="7" t="s">
        <v>84</v>
      </c>
      <c r="U8" s="7" t="s">
        <v>85</v>
      </c>
      <c r="V8" s="1"/>
      <c r="W8" s="1">
        <f t="shared" ref="W8:W9" si="8">((V8/100)*5000*60000)</f>
        <v>0</v>
      </c>
    </row>
    <row r="9" spans="1:28" x14ac:dyDescent="0.45">
      <c r="A9" s="1" t="s">
        <v>68</v>
      </c>
      <c r="B9" s="1" t="s">
        <v>39</v>
      </c>
      <c r="C9" s="5" t="s">
        <v>72</v>
      </c>
      <c r="D9" s="8" t="s">
        <v>75</v>
      </c>
      <c r="E9" s="1" t="s">
        <v>33</v>
      </c>
      <c r="F9" s="2">
        <v>15.22</v>
      </c>
      <c r="G9" s="1">
        <v>15</v>
      </c>
      <c r="H9" s="28">
        <v>1190.3599999999999</v>
      </c>
      <c r="I9" s="2">
        <v>3</v>
      </c>
      <c r="J9" s="2">
        <f t="shared" si="5"/>
        <v>3571.08</v>
      </c>
      <c r="K9" s="2">
        <f t="shared" si="6"/>
        <v>142.84320000000002</v>
      </c>
      <c r="L9" s="2">
        <f t="shared" si="7"/>
        <v>35.710800000000006</v>
      </c>
      <c r="M9" s="1">
        <v>16</v>
      </c>
      <c r="N9" s="1">
        <v>550</v>
      </c>
      <c r="O9" s="28">
        <v>2221.34</v>
      </c>
      <c r="P9" s="2">
        <v>1</v>
      </c>
      <c r="Q9" s="28">
        <f t="shared" si="3"/>
        <v>2221.34</v>
      </c>
      <c r="R9" s="7" t="s">
        <v>81</v>
      </c>
      <c r="S9" s="7" t="s">
        <v>86</v>
      </c>
      <c r="T9" s="7" t="s">
        <v>87</v>
      </c>
      <c r="U9" s="7" t="s">
        <v>88</v>
      </c>
      <c r="V9" s="1"/>
      <c r="W9" s="1">
        <f t="shared" si="8"/>
        <v>0</v>
      </c>
    </row>
    <row r="10" spans="1:28" x14ac:dyDescent="0.45">
      <c r="A10" s="1" t="s">
        <v>69</v>
      </c>
      <c r="B10" s="1" t="s">
        <v>39</v>
      </c>
      <c r="C10" s="5" t="s">
        <v>73</v>
      </c>
      <c r="D10" s="8" t="s">
        <v>75</v>
      </c>
      <c r="E10" s="1" t="s">
        <v>5</v>
      </c>
      <c r="F10" s="1">
        <v>15.13</v>
      </c>
      <c r="G10" s="1">
        <v>15</v>
      </c>
      <c r="H10" s="28">
        <v>1614.86</v>
      </c>
      <c r="I10" s="2">
        <v>3</v>
      </c>
      <c r="J10" s="2">
        <f t="shared" si="5"/>
        <v>4844.58</v>
      </c>
      <c r="K10" s="2">
        <f t="shared" si="6"/>
        <v>193.78320000000002</v>
      </c>
      <c r="L10" s="2">
        <f t="shared" si="7"/>
        <v>48.445800000000006</v>
      </c>
      <c r="M10" s="1">
        <v>16</v>
      </c>
      <c r="N10" s="1">
        <v>527</v>
      </c>
      <c r="O10" s="28">
        <v>2264.9299999999998</v>
      </c>
      <c r="P10" s="29">
        <v>1</v>
      </c>
      <c r="Q10" s="28">
        <f t="shared" si="3"/>
        <v>2264.9299999999998</v>
      </c>
      <c r="R10" s="7" t="s">
        <v>82</v>
      </c>
      <c r="S10" s="7" t="s">
        <v>89</v>
      </c>
      <c r="T10" s="7" t="s">
        <v>90</v>
      </c>
      <c r="U10" s="7" t="s">
        <v>91</v>
      </c>
      <c r="V10" s="1"/>
      <c r="W10" s="1">
        <f>((V10/100)*5000*60000)</f>
        <v>0</v>
      </c>
    </row>
    <row r="11" spans="1:28" x14ac:dyDescent="0.45">
      <c r="A11" s="1" t="s">
        <v>70</v>
      </c>
      <c r="B11" s="1" t="s">
        <v>39</v>
      </c>
      <c r="C11" s="5" t="s">
        <v>74</v>
      </c>
      <c r="D11" s="8" t="s">
        <v>75</v>
      </c>
      <c r="E11" s="1" t="s">
        <v>6</v>
      </c>
      <c r="F11" s="1">
        <v>14.96</v>
      </c>
      <c r="G11" s="1">
        <v>15</v>
      </c>
      <c r="H11" s="28">
        <v>1794.42</v>
      </c>
      <c r="I11" s="2">
        <v>4</v>
      </c>
      <c r="J11" s="2">
        <f t="shared" ref="J11:J19" si="9">H11*I11</f>
        <v>7177.68</v>
      </c>
      <c r="K11" s="2">
        <f t="shared" ref="K11" si="10">(H11*I11*40)/1000</f>
        <v>287.10720000000003</v>
      </c>
      <c r="L11" s="2">
        <f t="shared" ref="L11" si="11">0.25*K11</f>
        <v>71.776800000000009</v>
      </c>
      <c r="M11" s="1">
        <v>16</v>
      </c>
      <c r="N11" s="1">
        <v>554</v>
      </c>
      <c r="O11" s="28">
        <v>1413.75</v>
      </c>
      <c r="P11" s="29">
        <v>2</v>
      </c>
      <c r="Q11" s="28">
        <f t="shared" si="3"/>
        <v>2827.5</v>
      </c>
      <c r="R11" s="7" t="s">
        <v>106</v>
      </c>
      <c r="S11" s="7" t="s">
        <v>107</v>
      </c>
      <c r="T11" s="7" t="s">
        <v>108</v>
      </c>
      <c r="U11" s="7" t="s">
        <v>109</v>
      </c>
      <c r="V11" s="1"/>
      <c r="W11" s="1">
        <f>((V11/100)*5000*60000)</f>
        <v>0</v>
      </c>
    </row>
    <row r="12" spans="1:28" x14ac:dyDescent="0.45">
      <c r="A12" s="1" t="s">
        <v>93</v>
      </c>
      <c r="B12" s="1" t="s">
        <v>39</v>
      </c>
      <c r="C12" s="5" t="s">
        <v>97</v>
      </c>
      <c r="D12" s="8" t="s">
        <v>101</v>
      </c>
      <c r="E12" s="1" t="s">
        <v>4</v>
      </c>
      <c r="F12" s="1">
        <v>19.809999999999999</v>
      </c>
      <c r="G12" s="1">
        <v>19</v>
      </c>
      <c r="H12" s="28">
        <v>3991.08</v>
      </c>
      <c r="I12" s="2">
        <v>4</v>
      </c>
      <c r="J12" s="2">
        <f t="shared" si="9"/>
        <v>15964.32</v>
      </c>
      <c r="K12" s="2">
        <f t="shared" ref="K12:K15" si="12">(H12*I12*40)/1000</f>
        <v>638.57280000000003</v>
      </c>
      <c r="L12" s="2">
        <f t="shared" ref="L12:L15" si="13">0.25*K12</f>
        <v>159.64320000000001</v>
      </c>
      <c r="M12" s="40">
        <v>15</v>
      </c>
      <c r="N12" s="1">
        <v>578</v>
      </c>
      <c r="O12" s="28">
        <v>5471.65</v>
      </c>
      <c r="P12" s="29">
        <v>2</v>
      </c>
      <c r="Q12" s="28">
        <f t="shared" ref="Q12:Q15" si="14">O12*P12</f>
        <v>10943.3</v>
      </c>
      <c r="R12" s="7" t="s">
        <v>130</v>
      </c>
      <c r="S12" s="7" t="s">
        <v>138</v>
      </c>
      <c r="T12" s="7" t="s">
        <v>139</v>
      </c>
      <c r="U12" s="7" t="s">
        <v>140</v>
      </c>
      <c r="V12" s="7"/>
      <c r="W12" s="1">
        <f t="shared" ref="W12:W19" si="15">((V12/100)*5000*60000)</f>
        <v>0</v>
      </c>
    </row>
    <row r="13" spans="1:28" x14ac:dyDescent="0.45">
      <c r="A13" s="1" t="s">
        <v>94</v>
      </c>
      <c r="B13" s="1" t="s">
        <v>39</v>
      </c>
      <c r="C13" s="5" t="s">
        <v>98</v>
      </c>
      <c r="D13" s="8" t="s">
        <v>101</v>
      </c>
      <c r="E13" s="1" t="s">
        <v>33</v>
      </c>
      <c r="F13" s="1">
        <v>20.100000000000001</v>
      </c>
      <c r="G13" s="1">
        <v>19</v>
      </c>
      <c r="H13" s="28">
        <v>2874.27</v>
      </c>
      <c r="I13" s="2">
        <v>3</v>
      </c>
      <c r="J13" s="2">
        <f t="shared" si="9"/>
        <v>8622.81</v>
      </c>
      <c r="K13" s="2">
        <f t="shared" si="12"/>
        <v>344.91239999999999</v>
      </c>
      <c r="L13" s="2">
        <f t="shared" si="13"/>
        <v>86.228099999999998</v>
      </c>
      <c r="M13" s="40">
        <v>19</v>
      </c>
      <c r="N13" s="1">
        <v>413</v>
      </c>
      <c r="O13" s="28">
        <v>21905.1</v>
      </c>
      <c r="P13" s="29">
        <v>10</v>
      </c>
      <c r="Q13" s="28">
        <f t="shared" si="14"/>
        <v>219051</v>
      </c>
      <c r="R13" s="7" t="s">
        <v>131</v>
      </c>
      <c r="S13" s="7" t="s">
        <v>141</v>
      </c>
      <c r="T13" s="7" t="s">
        <v>142</v>
      </c>
      <c r="U13" s="7" t="s">
        <v>143</v>
      </c>
      <c r="V13" s="7"/>
      <c r="W13" s="1">
        <f t="shared" si="15"/>
        <v>0</v>
      </c>
    </row>
    <row r="14" spans="1:28" x14ac:dyDescent="0.45">
      <c r="A14" s="1" t="s">
        <v>95</v>
      </c>
      <c r="B14" s="1" t="s">
        <v>39</v>
      </c>
      <c r="C14" s="5" t="s">
        <v>99</v>
      </c>
      <c r="D14" s="8" t="s">
        <v>101</v>
      </c>
      <c r="E14" s="1" t="s">
        <v>5</v>
      </c>
      <c r="F14" s="1">
        <v>20.59</v>
      </c>
      <c r="G14" s="1">
        <v>19</v>
      </c>
      <c r="H14" s="28">
        <v>1831.36</v>
      </c>
      <c r="I14" s="2">
        <v>3</v>
      </c>
      <c r="J14" s="2">
        <f t="shared" si="9"/>
        <v>5494.08</v>
      </c>
      <c r="K14" s="2">
        <f t="shared" si="12"/>
        <v>219.76320000000001</v>
      </c>
      <c r="L14" s="2">
        <f t="shared" si="13"/>
        <v>54.940800000000003</v>
      </c>
      <c r="M14" s="40">
        <v>19</v>
      </c>
      <c r="N14" s="1">
        <v>429</v>
      </c>
      <c r="O14" s="28">
        <v>17920.599999999999</v>
      </c>
      <c r="P14" s="29">
        <v>7</v>
      </c>
      <c r="Q14" s="28">
        <f t="shared" si="14"/>
        <v>125444.19999999998</v>
      </c>
      <c r="R14" s="7" t="s">
        <v>132</v>
      </c>
      <c r="S14" s="7" t="s">
        <v>144</v>
      </c>
      <c r="T14" s="7" t="s">
        <v>145</v>
      </c>
      <c r="U14" s="7" t="s">
        <v>146</v>
      </c>
      <c r="V14" s="7"/>
      <c r="W14" s="1">
        <f t="shared" si="15"/>
        <v>0</v>
      </c>
    </row>
    <row r="15" spans="1:28" x14ac:dyDescent="0.45">
      <c r="A15" s="1" t="s">
        <v>96</v>
      </c>
      <c r="B15" s="1" t="s">
        <v>39</v>
      </c>
      <c r="C15" s="5" t="s">
        <v>100</v>
      </c>
      <c r="D15" s="8" t="s">
        <v>101</v>
      </c>
      <c r="E15" s="1" t="s">
        <v>6</v>
      </c>
      <c r="F15" s="1">
        <v>21.28</v>
      </c>
      <c r="G15" s="1">
        <v>19</v>
      </c>
      <c r="H15" s="28">
        <v>2396.4699999999998</v>
      </c>
      <c r="I15" s="2">
        <v>3</v>
      </c>
      <c r="J15" s="2">
        <f t="shared" si="9"/>
        <v>7189.41</v>
      </c>
      <c r="K15" s="2">
        <f t="shared" si="12"/>
        <v>287.57640000000004</v>
      </c>
      <c r="L15" s="2">
        <f t="shared" si="13"/>
        <v>71.894100000000009</v>
      </c>
      <c r="M15" s="40">
        <v>19</v>
      </c>
      <c r="N15" s="1">
        <v>458</v>
      </c>
      <c r="O15" s="28">
        <v>16297.9</v>
      </c>
      <c r="P15" s="29">
        <v>7</v>
      </c>
      <c r="Q15" s="28">
        <f t="shared" si="14"/>
        <v>114085.3</v>
      </c>
      <c r="R15" s="7" t="s">
        <v>133</v>
      </c>
      <c r="S15" s="7" t="s">
        <v>147</v>
      </c>
      <c r="T15" s="7" t="s">
        <v>148</v>
      </c>
      <c r="U15" s="7" t="s">
        <v>149</v>
      </c>
      <c r="V15" s="1"/>
      <c r="W15" s="1">
        <f t="shared" si="15"/>
        <v>0</v>
      </c>
    </row>
    <row r="16" spans="1:28" x14ac:dyDescent="0.45">
      <c r="A16" s="1" t="s">
        <v>102</v>
      </c>
      <c r="B16" s="1" t="s">
        <v>39</v>
      </c>
      <c r="C16" s="5" t="s">
        <v>112</v>
      </c>
      <c r="D16" s="8" t="s">
        <v>111</v>
      </c>
      <c r="E16" s="1" t="s">
        <v>4</v>
      </c>
      <c r="F16" s="1">
        <v>18.48</v>
      </c>
      <c r="G16" s="1">
        <v>19</v>
      </c>
      <c r="H16" s="28">
        <v>2365.79</v>
      </c>
      <c r="I16" s="2">
        <v>3</v>
      </c>
      <c r="J16" s="2">
        <f t="shared" si="9"/>
        <v>7097.37</v>
      </c>
      <c r="K16" s="2">
        <f t="shared" ref="K16:K19" si="16">(H16*I16*40)/1000</f>
        <v>283.89479999999998</v>
      </c>
      <c r="L16" s="2">
        <f t="shared" ref="L16:L19" si="17">0.25*K16</f>
        <v>70.973699999999994</v>
      </c>
      <c r="M16" s="40">
        <v>19</v>
      </c>
      <c r="N16" s="1">
        <v>488</v>
      </c>
      <c r="O16" s="28">
        <v>12687.3</v>
      </c>
      <c r="P16" s="29">
        <v>13</v>
      </c>
      <c r="Q16" s="28">
        <f t="shared" ref="Q16:Q19" si="18">O16*P16</f>
        <v>164934.9</v>
      </c>
      <c r="R16" s="7" t="s">
        <v>134</v>
      </c>
      <c r="S16" s="7" t="s">
        <v>150</v>
      </c>
      <c r="T16" s="7" t="s">
        <v>151</v>
      </c>
      <c r="U16" s="7" t="s">
        <v>152</v>
      </c>
      <c r="V16" s="1"/>
      <c r="W16" s="1">
        <f t="shared" si="15"/>
        <v>0</v>
      </c>
    </row>
    <row r="17" spans="1:23" x14ac:dyDescent="0.45">
      <c r="A17" s="1" t="s">
        <v>103</v>
      </c>
      <c r="B17" s="1" t="s">
        <v>39</v>
      </c>
      <c r="C17" s="5" t="s">
        <v>113</v>
      </c>
      <c r="D17" s="8" t="s">
        <v>111</v>
      </c>
      <c r="E17" s="1" t="s">
        <v>33</v>
      </c>
      <c r="F17" s="1">
        <v>17.37</v>
      </c>
      <c r="G17" s="1">
        <v>18</v>
      </c>
      <c r="H17" s="28">
        <v>2940.51</v>
      </c>
      <c r="I17" s="2">
        <v>4</v>
      </c>
      <c r="J17" s="2">
        <f t="shared" si="9"/>
        <v>11762.04</v>
      </c>
      <c r="K17" s="2">
        <f t="shared" si="16"/>
        <v>470.48160000000001</v>
      </c>
      <c r="L17" s="2">
        <f t="shared" si="17"/>
        <v>117.6204</v>
      </c>
      <c r="M17" s="40">
        <v>15</v>
      </c>
      <c r="N17" s="1">
        <v>415</v>
      </c>
      <c r="O17" s="28">
        <v>1146.96</v>
      </c>
      <c r="P17" s="29">
        <v>1</v>
      </c>
      <c r="Q17" s="28">
        <f t="shared" si="18"/>
        <v>1146.96</v>
      </c>
      <c r="R17" s="7" t="s">
        <v>135</v>
      </c>
      <c r="S17" s="7" t="s">
        <v>153</v>
      </c>
      <c r="T17" s="7" t="s">
        <v>154</v>
      </c>
      <c r="U17" s="7" t="s">
        <v>155</v>
      </c>
      <c r="V17" s="1"/>
      <c r="W17" s="1">
        <f t="shared" si="15"/>
        <v>0</v>
      </c>
    </row>
    <row r="18" spans="1:23" x14ac:dyDescent="0.45">
      <c r="A18" s="1" t="s">
        <v>104</v>
      </c>
      <c r="B18" s="1" t="s">
        <v>39</v>
      </c>
      <c r="C18" s="5" t="s">
        <v>114</v>
      </c>
      <c r="D18" s="8" t="s">
        <v>111</v>
      </c>
      <c r="E18" s="1" t="s">
        <v>5</v>
      </c>
      <c r="F18" s="1">
        <v>18.18</v>
      </c>
      <c r="G18" s="1">
        <v>18</v>
      </c>
      <c r="H18" s="28">
        <v>1927.38</v>
      </c>
      <c r="I18" s="2">
        <v>1</v>
      </c>
      <c r="J18" s="2">
        <f t="shared" si="9"/>
        <v>1927.38</v>
      </c>
      <c r="K18" s="2">
        <f t="shared" si="16"/>
        <v>77.095200000000006</v>
      </c>
      <c r="L18" s="2">
        <f t="shared" si="17"/>
        <v>19.273800000000001</v>
      </c>
      <c r="M18" s="40">
        <v>18</v>
      </c>
      <c r="N18" s="1">
        <v>367</v>
      </c>
      <c r="O18" s="28">
        <v>6480.91</v>
      </c>
      <c r="P18" s="29">
        <v>1</v>
      </c>
      <c r="Q18" s="28">
        <f t="shared" si="18"/>
        <v>6480.91</v>
      </c>
      <c r="R18" s="7" t="s">
        <v>136</v>
      </c>
      <c r="S18" s="7" t="s">
        <v>156</v>
      </c>
      <c r="T18" s="7" t="s">
        <v>157</v>
      </c>
      <c r="U18" s="7" t="s">
        <v>158</v>
      </c>
      <c r="V18" s="1"/>
      <c r="W18" s="1">
        <f t="shared" si="15"/>
        <v>0</v>
      </c>
    </row>
    <row r="19" spans="1:23" x14ac:dyDescent="0.45">
      <c r="A19" s="1" t="s">
        <v>105</v>
      </c>
      <c r="B19" s="1" t="s">
        <v>39</v>
      </c>
      <c r="C19" s="5" t="s">
        <v>115</v>
      </c>
      <c r="D19" s="8" t="s">
        <v>111</v>
      </c>
      <c r="E19" s="1" t="s">
        <v>6</v>
      </c>
      <c r="F19" s="1">
        <v>19</v>
      </c>
      <c r="G19" s="1">
        <v>19</v>
      </c>
      <c r="H19" s="28">
        <v>1831.58</v>
      </c>
      <c r="I19" s="2">
        <v>1</v>
      </c>
      <c r="J19" s="2">
        <f t="shared" si="9"/>
        <v>1831.58</v>
      </c>
      <c r="K19" s="2">
        <f t="shared" si="16"/>
        <v>73.263199999999998</v>
      </c>
      <c r="L19" s="2">
        <f t="shared" si="17"/>
        <v>18.315799999999999</v>
      </c>
      <c r="M19" s="40">
        <v>18</v>
      </c>
      <c r="N19" s="1">
        <v>487</v>
      </c>
      <c r="O19" s="28">
        <v>3350.99</v>
      </c>
      <c r="P19" s="29">
        <v>2</v>
      </c>
      <c r="Q19" s="28">
        <f t="shared" si="18"/>
        <v>6701.98</v>
      </c>
      <c r="R19" s="7" t="s">
        <v>137</v>
      </c>
      <c r="S19" s="7" t="s">
        <v>159</v>
      </c>
      <c r="T19" s="7" t="s">
        <v>160</v>
      </c>
      <c r="U19" s="7" t="s">
        <v>161</v>
      </c>
      <c r="V19" s="1"/>
      <c r="W19" s="1">
        <f t="shared" si="15"/>
        <v>0</v>
      </c>
    </row>
    <row r="28" spans="1:23" x14ac:dyDescent="0.45">
      <c r="G28" s="12"/>
    </row>
    <row r="29" spans="1:23" x14ac:dyDescent="0.45">
      <c r="G29" s="12"/>
    </row>
    <row r="30" spans="1:23" x14ac:dyDescent="0.45">
      <c r="G30" s="12"/>
    </row>
    <row r="31" spans="1:23" x14ac:dyDescent="0.45">
      <c r="G31" s="12"/>
    </row>
    <row r="32" spans="1:23" x14ac:dyDescent="0.45">
      <c r="G32" s="12"/>
    </row>
    <row r="33" spans="7:7" x14ac:dyDescent="0.45">
      <c r="G33" s="12"/>
    </row>
    <row r="34" spans="7:7" x14ac:dyDescent="0.45">
      <c r="G34" s="12"/>
    </row>
    <row r="153" ht="17.25" customHeight="1" x14ac:dyDescent="0.45"/>
  </sheetData>
  <phoneticPr fontId="7" type="noConversion"/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51"/>
  <sheetViews>
    <sheetView zoomScaleNormal="100" workbookViewId="0">
      <selection activeCell="C31" sqref="C31"/>
    </sheetView>
  </sheetViews>
  <sheetFormatPr defaultColWidth="11" defaultRowHeight="15.9" x14ac:dyDescent="0.45"/>
  <cols>
    <col min="2" max="2" width="26" customWidth="1"/>
    <col min="3" max="3" width="11.35546875" customWidth="1"/>
    <col min="5" max="5" width="34" customWidth="1"/>
  </cols>
  <sheetData>
    <row r="2" spans="2:5" s="3" customFormat="1" x14ac:dyDescent="0.45">
      <c r="B2" s="30" t="s">
        <v>0</v>
      </c>
      <c r="C2" s="30" t="s">
        <v>18</v>
      </c>
      <c r="D2" s="30" t="s">
        <v>19</v>
      </c>
      <c r="E2" s="30" t="s">
        <v>66</v>
      </c>
    </row>
    <row r="3" spans="2:5" x14ac:dyDescent="0.45">
      <c r="B3" s="1" t="s">
        <v>35</v>
      </c>
      <c r="C3" s="1" t="s">
        <v>33</v>
      </c>
      <c r="D3" s="2">
        <v>17.55</v>
      </c>
      <c r="E3" s="1"/>
    </row>
    <row r="4" spans="2:5" x14ac:dyDescent="0.45">
      <c r="B4" s="1" t="s">
        <v>36</v>
      </c>
      <c r="C4" s="1" t="s">
        <v>61</v>
      </c>
      <c r="D4" s="2">
        <v>15.78</v>
      </c>
      <c r="E4" s="1"/>
    </row>
    <row r="5" spans="2:5" x14ac:dyDescent="0.45">
      <c r="B5" s="1" t="s">
        <v>37</v>
      </c>
      <c r="C5" s="1" t="s">
        <v>62</v>
      </c>
      <c r="D5" s="2">
        <v>15.57</v>
      </c>
      <c r="E5" s="1"/>
    </row>
    <row r="6" spans="2:5" x14ac:dyDescent="0.45">
      <c r="B6" s="1" t="s">
        <v>38</v>
      </c>
      <c r="C6" s="1" t="s">
        <v>63</v>
      </c>
      <c r="D6" s="1">
        <v>15.23</v>
      </c>
      <c r="E6" s="1"/>
    </row>
    <row r="7" spans="2:5" x14ac:dyDescent="0.45">
      <c r="B7" s="1" t="s">
        <v>21</v>
      </c>
      <c r="C7" s="1" t="s">
        <v>64</v>
      </c>
      <c r="D7" s="1" t="s">
        <v>20</v>
      </c>
      <c r="E7" s="1"/>
    </row>
    <row r="8" spans="2:5" x14ac:dyDescent="0.45">
      <c r="B8" s="1" t="s">
        <v>67</v>
      </c>
      <c r="C8" s="1" t="s">
        <v>4</v>
      </c>
      <c r="D8" s="2">
        <v>15.99</v>
      </c>
      <c r="E8" s="1" t="s">
        <v>92</v>
      </c>
    </row>
    <row r="9" spans="2:5" x14ac:dyDescent="0.45">
      <c r="B9" s="1" t="s">
        <v>68</v>
      </c>
      <c r="C9" s="1" t="s">
        <v>76</v>
      </c>
      <c r="D9" s="2">
        <v>15.22</v>
      </c>
      <c r="E9" s="1" t="s">
        <v>92</v>
      </c>
    </row>
    <row r="10" spans="2:5" x14ac:dyDescent="0.45">
      <c r="B10" s="1" t="s">
        <v>69</v>
      </c>
      <c r="C10" s="1" t="s">
        <v>77</v>
      </c>
      <c r="D10" s="2">
        <v>15.13</v>
      </c>
      <c r="E10" s="1" t="s">
        <v>92</v>
      </c>
    </row>
    <row r="11" spans="2:5" x14ac:dyDescent="0.45">
      <c r="B11" s="1" t="s">
        <v>70</v>
      </c>
      <c r="C11" s="1" t="s">
        <v>78</v>
      </c>
      <c r="D11" s="1">
        <v>14.96</v>
      </c>
      <c r="E11" s="1" t="s">
        <v>92</v>
      </c>
    </row>
    <row r="12" spans="2:5" x14ac:dyDescent="0.45">
      <c r="B12" s="1" t="s">
        <v>21</v>
      </c>
      <c r="C12" s="1" t="s">
        <v>79</v>
      </c>
      <c r="D12" s="1" t="s">
        <v>20</v>
      </c>
      <c r="E12" s="1" t="s">
        <v>92</v>
      </c>
    </row>
    <row r="13" spans="2:5" x14ac:dyDescent="0.45">
      <c r="B13" s="1" t="s">
        <v>93</v>
      </c>
      <c r="C13" s="1" t="s">
        <v>33</v>
      </c>
      <c r="D13" s="1">
        <v>19.809999999999999</v>
      </c>
      <c r="E13" s="1"/>
    </row>
    <row r="14" spans="2:5" x14ac:dyDescent="0.45">
      <c r="B14" s="1" t="s">
        <v>94</v>
      </c>
      <c r="C14" s="1" t="s">
        <v>61</v>
      </c>
      <c r="D14" s="1">
        <v>20.100000000000001</v>
      </c>
      <c r="E14" s="1"/>
    </row>
    <row r="15" spans="2:5" x14ac:dyDescent="0.45">
      <c r="B15" s="1" t="s">
        <v>95</v>
      </c>
      <c r="C15" s="1" t="s">
        <v>62</v>
      </c>
      <c r="D15" s="1">
        <v>20.59</v>
      </c>
      <c r="E15" s="1"/>
    </row>
    <row r="16" spans="2:5" x14ac:dyDescent="0.45">
      <c r="B16" s="1" t="s">
        <v>96</v>
      </c>
      <c r="C16" s="1" t="s">
        <v>63</v>
      </c>
      <c r="D16" s="1">
        <v>21.28</v>
      </c>
      <c r="E16" s="1"/>
    </row>
    <row r="17" spans="2:5" x14ac:dyDescent="0.45">
      <c r="B17" s="1" t="s">
        <v>102</v>
      </c>
      <c r="C17" s="1" t="s">
        <v>64</v>
      </c>
      <c r="D17" s="1">
        <v>18.48</v>
      </c>
      <c r="E17" s="1"/>
    </row>
    <row r="18" spans="2:5" x14ac:dyDescent="0.45">
      <c r="B18" s="1" t="s">
        <v>103</v>
      </c>
      <c r="C18" s="1" t="s">
        <v>116</v>
      </c>
      <c r="D18" s="1">
        <v>17.37</v>
      </c>
      <c r="E18" s="1"/>
    </row>
    <row r="19" spans="2:5" x14ac:dyDescent="0.45">
      <c r="B19" s="1" t="s">
        <v>104</v>
      </c>
      <c r="C19" s="1" t="s">
        <v>117</v>
      </c>
      <c r="D19" s="1">
        <v>18.18</v>
      </c>
      <c r="E19" s="1"/>
    </row>
    <row r="20" spans="2:5" x14ac:dyDescent="0.45">
      <c r="B20" s="1" t="s">
        <v>105</v>
      </c>
      <c r="C20" s="1" t="s">
        <v>118</v>
      </c>
      <c r="D20" s="1">
        <v>19</v>
      </c>
      <c r="E20" s="1"/>
    </row>
    <row r="21" spans="2:5" x14ac:dyDescent="0.45">
      <c r="B21" s="1" t="s">
        <v>21</v>
      </c>
      <c r="C21" s="1" t="s">
        <v>119</v>
      </c>
      <c r="D21" s="1" t="s">
        <v>20</v>
      </c>
      <c r="E21" s="1"/>
    </row>
    <row r="22" spans="2:5" x14ac:dyDescent="0.45">
      <c r="B22" s="9"/>
      <c r="C22" s="9"/>
      <c r="D22" s="9"/>
      <c r="E22" s="9"/>
    </row>
    <row r="23" spans="2:5" x14ac:dyDescent="0.45">
      <c r="B23" s="9"/>
      <c r="C23" s="9"/>
      <c r="D23" s="9"/>
      <c r="E23" s="9"/>
    </row>
    <row r="24" spans="2:5" x14ac:dyDescent="0.45">
      <c r="B24" s="9"/>
      <c r="C24" s="9"/>
      <c r="D24" s="9"/>
      <c r="E24" s="9"/>
    </row>
    <row r="25" spans="2:5" x14ac:dyDescent="0.45">
      <c r="B25" s="9"/>
      <c r="C25" s="9"/>
      <c r="D25" s="9"/>
      <c r="E25" s="9"/>
    </row>
    <row r="26" spans="2:5" x14ac:dyDescent="0.45">
      <c r="B26" s="9"/>
      <c r="C26" s="9"/>
      <c r="D26" s="9"/>
      <c r="E26" s="9"/>
    </row>
    <row r="27" spans="2:5" x14ac:dyDescent="0.45">
      <c r="B27" s="9"/>
      <c r="C27" s="9"/>
      <c r="D27" s="9"/>
      <c r="E27" s="9"/>
    </row>
    <row r="28" spans="2:5" x14ac:dyDescent="0.45">
      <c r="B28" s="9"/>
      <c r="C28" s="9"/>
      <c r="D28" s="9"/>
      <c r="E28" s="9"/>
    </row>
    <row r="29" spans="2:5" x14ac:dyDescent="0.45">
      <c r="B29" s="9"/>
      <c r="C29" s="9"/>
      <c r="D29" s="9"/>
      <c r="E29" s="9"/>
    </row>
    <row r="30" spans="2:5" x14ac:dyDescent="0.45">
      <c r="B30" s="9"/>
      <c r="C30" s="9"/>
      <c r="D30" s="9"/>
      <c r="E30" s="9"/>
    </row>
    <row r="31" spans="2:5" x14ac:dyDescent="0.45">
      <c r="B31" s="9"/>
      <c r="C31" s="9"/>
      <c r="D31" s="9"/>
      <c r="E31" s="9"/>
    </row>
    <row r="32" spans="2:5" x14ac:dyDescent="0.45">
      <c r="B32" s="9"/>
      <c r="C32" s="9"/>
      <c r="D32" s="9"/>
      <c r="E32" s="9"/>
    </row>
    <row r="33" spans="2:5" x14ac:dyDescent="0.45">
      <c r="B33" s="9"/>
      <c r="C33" s="9"/>
      <c r="D33" s="9"/>
      <c r="E33" s="9"/>
    </row>
    <row r="34" spans="2:5" x14ac:dyDescent="0.45">
      <c r="B34" s="9"/>
      <c r="C34" s="9"/>
      <c r="D34" s="9"/>
      <c r="E34" s="9"/>
    </row>
    <row r="35" spans="2:5" x14ac:dyDescent="0.45">
      <c r="B35" s="9"/>
      <c r="C35" s="9"/>
      <c r="D35" s="9"/>
      <c r="E35" s="9"/>
    </row>
    <row r="36" spans="2:5" x14ac:dyDescent="0.45">
      <c r="B36" s="9"/>
      <c r="C36" s="9"/>
      <c r="D36" s="9"/>
      <c r="E36" s="9"/>
    </row>
    <row r="37" spans="2:5" x14ac:dyDescent="0.45">
      <c r="B37" s="9"/>
      <c r="C37" s="9"/>
      <c r="D37" s="9"/>
      <c r="E37" s="9"/>
    </row>
    <row r="38" spans="2:5" x14ac:dyDescent="0.45">
      <c r="B38" s="9"/>
      <c r="C38" s="9"/>
      <c r="D38" s="9"/>
      <c r="E38" s="9"/>
    </row>
    <row r="39" spans="2:5" x14ac:dyDescent="0.45">
      <c r="B39" s="9"/>
      <c r="C39" s="9"/>
      <c r="D39" s="9"/>
      <c r="E39" s="9"/>
    </row>
    <row r="40" spans="2:5" x14ac:dyDescent="0.45">
      <c r="B40" s="9"/>
      <c r="C40" s="9"/>
      <c r="D40" s="9"/>
      <c r="E40" s="9"/>
    </row>
    <row r="41" spans="2:5" x14ac:dyDescent="0.45">
      <c r="B41" s="9"/>
      <c r="C41" s="9"/>
      <c r="D41" s="9"/>
      <c r="E41" s="9"/>
    </row>
    <row r="42" spans="2:5" x14ac:dyDescent="0.45">
      <c r="B42" s="9"/>
      <c r="C42" s="9"/>
      <c r="D42" s="9"/>
      <c r="E42" s="9"/>
    </row>
    <row r="43" spans="2:5" x14ac:dyDescent="0.45">
      <c r="B43" s="9"/>
      <c r="C43" s="9"/>
      <c r="D43" s="9"/>
      <c r="E43" s="9"/>
    </row>
    <row r="44" spans="2:5" x14ac:dyDescent="0.45">
      <c r="B44" s="9"/>
      <c r="C44" s="9"/>
      <c r="D44" s="9"/>
      <c r="E44" s="9"/>
    </row>
    <row r="45" spans="2:5" x14ac:dyDescent="0.45">
      <c r="B45" s="9"/>
      <c r="C45" s="9"/>
      <c r="D45" s="9"/>
      <c r="E45" s="9"/>
    </row>
    <row r="46" spans="2:5" x14ac:dyDescent="0.45">
      <c r="B46" s="9"/>
      <c r="C46" s="9"/>
      <c r="D46" s="9"/>
      <c r="E46" s="9"/>
    </row>
    <row r="47" spans="2:5" x14ac:dyDescent="0.45">
      <c r="B47" s="9"/>
      <c r="C47" s="9"/>
      <c r="D47" s="9"/>
      <c r="E47" s="9"/>
    </row>
    <row r="48" spans="2:5" x14ac:dyDescent="0.45">
      <c r="B48" s="9"/>
      <c r="C48" s="9"/>
      <c r="D48" s="9"/>
      <c r="E48" s="9"/>
    </row>
    <row r="49" spans="2:5" x14ac:dyDescent="0.45">
      <c r="B49" s="9"/>
      <c r="C49" s="9"/>
      <c r="D49" s="9"/>
      <c r="E49" s="9"/>
    </row>
    <row r="50" spans="2:5" x14ac:dyDescent="0.45">
      <c r="B50" s="9"/>
      <c r="C50" s="9"/>
      <c r="D50" s="9"/>
      <c r="E50" s="9"/>
    </row>
    <row r="51" spans="2:5" x14ac:dyDescent="0.45">
      <c r="B51" s="9"/>
      <c r="C51" s="9"/>
      <c r="D51" s="9"/>
      <c r="E51" s="9"/>
    </row>
    <row r="52" spans="2:5" x14ac:dyDescent="0.45">
      <c r="B52" s="9"/>
      <c r="C52" s="9"/>
      <c r="D52" s="9"/>
      <c r="E52" s="9"/>
    </row>
    <row r="53" spans="2:5" x14ac:dyDescent="0.45">
      <c r="B53" s="9"/>
      <c r="C53" s="9"/>
      <c r="D53" s="9"/>
      <c r="E53" s="9"/>
    </row>
    <row r="54" spans="2:5" x14ac:dyDescent="0.45">
      <c r="B54" s="9"/>
      <c r="C54" s="9"/>
      <c r="D54" s="9"/>
      <c r="E54" s="9"/>
    </row>
    <row r="55" spans="2:5" x14ac:dyDescent="0.45">
      <c r="B55" s="9"/>
      <c r="C55" s="9"/>
      <c r="D55" s="9"/>
      <c r="E55" s="9"/>
    </row>
    <row r="56" spans="2:5" x14ac:dyDescent="0.45">
      <c r="B56" s="9"/>
      <c r="C56" s="9"/>
      <c r="D56" s="9"/>
      <c r="E56" s="9"/>
    </row>
    <row r="57" spans="2:5" x14ac:dyDescent="0.45">
      <c r="B57" s="9"/>
      <c r="C57" s="9"/>
      <c r="D57" s="9"/>
      <c r="E57" s="9"/>
    </row>
    <row r="58" spans="2:5" x14ac:dyDescent="0.45">
      <c r="B58" s="9"/>
      <c r="C58" s="9"/>
      <c r="D58" s="9"/>
      <c r="E58" s="9"/>
    </row>
    <row r="59" spans="2:5" x14ac:dyDescent="0.45">
      <c r="B59" s="9"/>
      <c r="C59" s="9"/>
      <c r="D59" s="9"/>
      <c r="E59" s="9"/>
    </row>
    <row r="60" spans="2:5" x14ac:dyDescent="0.45">
      <c r="B60" s="9"/>
      <c r="C60" s="9"/>
      <c r="D60" s="9"/>
      <c r="E60" s="9"/>
    </row>
    <row r="61" spans="2:5" x14ac:dyDescent="0.45">
      <c r="B61" s="9"/>
      <c r="C61" s="9"/>
      <c r="D61" s="9"/>
      <c r="E61" s="9"/>
    </row>
    <row r="62" spans="2:5" x14ac:dyDescent="0.45">
      <c r="B62" s="9"/>
      <c r="C62" s="9"/>
      <c r="D62" s="9"/>
      <c r="E62" s="9"/>
    </row>
    <row r="63" spans="2:5" x14ac:dyDescent="0.45">
      <c r="B63" s="9"/>
      <c r="C63" s="9"/>
      <c r="D63" s="9"/>
      <c r="E63" s="9"/>
    </row>
    <row r="64" spans="2:5" x14ac:dyDescent="0.45">
      <c r="B64" s="9"/>
      <c r="C64" s="9"/>
      <c r="D64" s="9"/>
      <c r="E64" s="9"/>
    </row>
    <row r="65" spans="2:5" x14ac:dyDescent="0.45">
      <c r="B65" s="9"/>
      <c r="C65" s="9"/>
      <c r="D65" s="9"/>
      <c r="E65" s="9"/>
    </row>
    <row r="66" spans="2:5" x14ac:dyDescent="0.45">
      <c r="B66" s="9"/>
      <c r="C66" s="9"/>
      <c r="D66" s="9"/>
      <c r="E66" s="9"/>
    </row>
    <row r="67" spans="2:5" x14ac:dyDescent="0.45">
      <c r="B67" s="9"/>
      <c r="C67" s="9"/>
      <c r="D67" s="9"/>
      <c r="E67" s="9"/>
    </row>
    <row r="68" spans="2:5" x14ac:dyDescent="0.45">
      <c r="B68" s="9"/>
      <c r="C68" s="9"/>
      <c r="D68" s="9"/>
      <c r="E68" s="9"/>
    </row>
    <row r="69" spans="2:5" x14ac:dyDescent="0.45">
      <c r="B69" s="9"/>
      <c r="C69" s="9"/>
      <c r="D69" s="9"/>
      <c r="E69" s="9"/>
    </row>
    <row r="70" spans="2:5" x14ac:dyDescent="0.45">
      <c r="B70" s="9"/>
      <c r="C70" s="9"/>
      <c r="D70" s="9"/>
      <c r="E70" s="9"/>
    </row>
    <row r="71" spans="2:5" x14ac:dyDescent="0.45">
      <c r="B71" s="9"/>
      <c r="C71" s="9"/>
      <c r="D71" s="9"/>
      <c r="E71" s="9"/>
    </row>
    <row r="72" spans="2:5" x14ac:dyDescent="0.45">
      <c r="B72" s="9"/>
      <c r="C72" s="9"/>
      <c r="D72" s="9"/>
      <c r="E72" s="9"/>
    </row>
    <row r="73" spans="2:5" x14ac:dyDescent="0.45">
      <c r="B73" s="9"/>
      <c r="C73" s="9"/>
      <c r="D73" s="9"/>
      <c r="E73" s="9"/>
    </row>
    <row r="74" spans="2:5" x14ac:dyDescent="0.45">
      <c r="B74" s="9"/>
      <c r="C74" s="9"/>
      <c r="D74" s="9"/>
      <c r="E74" s="9"/>
    </row>
    <row r="75" spans="2:5" x14ac:dyDescent="0.45">
      <c r="B75" s="9"/>
      <c r="C75" s="9"/>
      <c r="D75" s="9"/>
      <c r="E75" s="9"/>
    </row>
    <row r="76" spans="2:5" x14ac:dyDescent="0.45">
      <c r="B76" s="9"/>
      <c r="C76" s="9"/>
      <c r="D76" s="9"/>
      <c r="E76" s="9"/>
    </row>
    <row r="77" spans="2:5" x14ac:dyDescent="0.45">
      <c r="B77" s="9"/>
      <c r="C77" s="9"/>
      <c r="D77" s="9"/>
      <c r="E77" s="9"/>
    </row>
    <row r="78" spans="2:5" x14ac:dyDescent="0.45">
      <c r="B78" s="9"/>
      <c r="C78" s="9"/>
      <c r="D78" s="9"/>
      <c r="E78" s="9"/>
    </row>
    <row r="79" spans="2:5" x14ac:dyDescent="0.45">
      <c r="B79" s="9"/>
      <c r="C79" s="9"/>
      <c r="D79" s="9"/>
      <c r="E79" s="9"/>
    </row>
    <row r="80" spans="2:5" x14ac:dyDescent="0.45">
      <c r="B80" s="9"/>
      <c r="C80" s="9"/>
      <c r="D80" s="9"/>
      <c r="E80" s="9"/>
    </row>
    <row r="81" spans="2:5" x14ac:dyDescent="0.45">
      <c r="B81" s="9"/>
      <c r="C81" s="9"/>
      <c r="D81" s="9"/>
      <c r="E81" s="9"/>
    </row>
    <row r="82" spans="2:5" x14ac:dyDescent="0.45">
      <c r="B82" s="9"/>
      <c r="C82" s="9"/>
      <c r="D82" s="9"/>
      <c r="E82" s="9"/>
    </row>
    <row r="83" spans="2:5" x14ac:dyDescent="0.45">
      <c r="B83" s="9"/>
      <c r="C83" s="9"/>
      <c r="D83" s="9"/>
      <c r="E83" s="9"/>
    </row>
    <row r="84" spans="2:5" x14ac:dyDescent="0.45">
      <c r="B84" s="9"/>
      <c r="C84" s="9"/>
      <c r="D84" s="9"/>
      <c r="E84" s="9"/>
    </row>
    <row r="85" spans="2:5" x14ac:dyDescent="0.45">
      <c r="B85" s="9"/>
      <c r="C85" s="9"/>
      <c r="D85" s="9"/>
      <c r="E85" s="9"/>
    </row>
    <row r="86" spans="2:5" x14ac:dyDescent="0.45">
      <c r="B86" s="9"/>
      <c r="C86" s="9"/>
      <c r="D86" s="9"/>
      <c r="E86" s="9"/>
    </row>
    <row r="87" spans="2:5" x14ac:dyDescent="0.45">
      <c r="B87" s="9"/>
      <c r="C87" s="9"/>
      <c r="D87" s="9"/>
      <c r="E87" s="9"/>
    </row>
    <row r="88" spans="2:5" x14ac:dyDescent="0.45">
      <c r="B88" s="9"/>
      <c r="C88" s="9"/>
      <c r="D88" s="9"/>
      <c r="E88" s="9"/>
    </row>
    <row r="89" spans="2:5" x14ac:dyDescent="0.45">
      <c r="B89" s="9"/>
      <c r="C89" s="9"/>
      <c r="D89" s="9"/>
      <c r="E89" s="9"/>
    </row>
    <row r="90" spans="2:5" x14ac:dyDescent="0.45">
      <c r="B90" s="9"/>
      <c r="C90" s="9"/>
      <c r="D90" s="9"/>
      <c r="E90" s="9"/>
    </row>
    <row r="91" spans="2:5" x14ac:dyDescent="0.45">
      <c r="B91" s="9"/>
      <c r="C91" s="9"/>
      <c r="D91" s="9"/>
      <c r="E91" s="9"/>
    </row>
    <row r="92" spans="2:5" x14ac:dyDescent="0.45">
      <c r="B92" s="9"/>
      <c r="C92" s="9"/>
      <c r="D92" s="9"/>
      <c r="E92" s="9"/>
    </row>
    <row r="93" spans="2:5" x14ac:dyDescent="0.45">
      <c r="B93" s="9"/>
      <c r="C93" s="9"/>
      <c r="D93" s="9"/>
      <c r="E93" s="9"/>
    </row>
    <row r="94" spans="2:5" x14ac:dyDescent="0.45">
      <c r="B94" s="9"/>
      <c r="C94" s="9"/>
      <c r="D94" s="9"/>
      <c r="E94" s="9"/>
    </row>
    <row r="95" spans="2:5" x14ac:dyDescent="0.45">
      <c r="B95" s="9"/>
      <c r="C95" s="9"/>
      <c r="D95" s="9"/>
      <c r="E95" s="9"/>
    </row>
    <row r="96" spans="2:5" x14ac:dyDescent="0.45">
      <c r="B96" s="9"/>
      <c r="C96" s="9"/>
      <c r="D96" s="9"/>
      <c r="E96" s="9"/>
    </row>
    <row r="97" spans="2:5" x14ac:dyDescent="0.45">
      <c r="B97" s="9"/>
      <c r="C97" s="9"/>
      <c r="D97" s="9"/>
      <c r="E97" s="9"/>
    </row>
    <row r="98" spans="2:5" x14ac:dyDescent="0.45">
      <c r="B98" s="9"/>
      <c r="C98" s="9"/>
      <c r="D98" s="9"/>
      <c r="E98" s="9"/>
    </row>
    <row r="99" spans="2:5" x14ac:dyDescent="0.45">
      <c r="B99" s="9"/>
      <c r="C99" s="9"/>
      <c r="D99" s="9"/>
      <c r="E99" s="9"/>
    </row>
    <row r="100" spans="2:5" x14ac:dyDescent="0.45">
      <c r="B100" s="9"/>
      <c r="C100" s="9"/>
      <c r="D100" s="9"/>
      <c r="E100" s="9"/>
    </row>
    <row r="101" spans="2:5" x14ac:dyDescent="0.45">
      <c r="B101" s="9"/>
      <c r="C101" s="9"/>
      <c r="D101" s="9"/>
      <c r="E101" s="9"/>
    </row>
    <row r="102" spans="2:5" x14ac:dyDescent="0.45">
      <c r="B102" s="9"/>
      <c r="C102" s="9"/>
      <c r="D102" s="9"/>
      <c r="E102" s="9"/>
    </row>
    <row r="103" spans="2:5" x14ac:dyDescent="0.45">
      <c r="B103" s="9"/>
      <c r="C103" s="9"/>
      <c r="D103" s="9"/>
      <c r="E103" s="9"/>
    </row>
    <row r="104" spans="2:5" x14ac:dyDescent="0.45">
      <c r="B104" s="9"/>
      <c r="C104" s="9"/>
      <c r="D104" s="9"/>
      <c r="E104" s="9"/>
    </row>
    <row r="105" spans="2:5" x14ac:dyDescent="0.45">
      <c r="B105" s="9"/>
      <c r="C105" s="9"/>
      <c r="D105" s="9"/>
      <c r="E105" s="9"/>
    </row>
    <row r="106" spans="2:5" x14ac:dyDescent="0.45">
      <c r="B106" s="9"/>
      <c r="C106" s="9"/>
      <c r="D106" s="9"/>
      <c r="E106" s="9"/>
    </row>
    <row r="107" spans="2:5" x14ac:dyDescent="0.45">
      <c r="B107" s="9"/>
      <c r="C107" s="9"/>
      <c r="D107" s="9"/>
      <c r="E107" s="9"/>
    </row>
    <row r="108" spans="2:5" x14ac:dyDescent="0.45">
      <c r="B108" s="9"/>
      <c r="C108" s="9"/>
      <c r="D108" s="9"/>
      <c r="E108" s="9"/>
    </row>
    <row r="109" spans="2:5" x14ac:dyDescent="0.45">
      <c r="B109" s="9"/>
      <c r="C109" s="9"/>
      <c r="D109" s="9"/>
      <c r="E109" s="9"/>
    </row>
    <row r="110" spans="2:5" x14ac:dyDescent="0.45">
      <c r="B110" s="9"/>
      <c r="C110" s="9"/>
      <c r="D110" s="9"/>
      <c r="E110" s="9"/>
    </row>
    <row r="111" spans="2:5" x14ac:dyDescent="0.45">
      <c r="B111" s="9"/>
      <c r="C111" s="9"/>
      <c r="D111" s="9"/>
      <c r="E111" s="9"/>
    </row>
    <row r="112" spans="2:5" x14ac:dyDescent="0.45">
      <c r="B112" s="9"/>
      <c r="C112" s="9"/>
      <c r="D112" s="9"/>
      <c r="E112" s="9"/>
    </row>
    <row r="113" spans="2:5" x14ac:dyDescent="0.45">
      <c r="B113" s="9"/>
      <c r="C113" s="9"/>
      <c r="D113" s="9"/>
      <c r="E113" s="9"/>
    </row>
    <row r="114" spans="2:5" x14ac:dyDescent="0.45">
      <c r="B114" s="9"/>
      <c r="C114" s="9"/>
      <c r="D114" s="9"/>
      <c r="E114" s="9"/>
    </row>
    <row r="115" spans="2:5" x14ac:dyDescent="0.45">
      <c r="B115" s="9"/>
      <c r="C115" s="9"/>
      <c r="D115" s="9"/>
      <c r="E115" s="9"/>
    </row>
    <row r="116" spans="2:5" x14ac:dyDescent="0.45">
      <c r="B116" s="9"/>
      <c r="C116" s="9"/>
      <c r="D116" s="9"/>
      <c r="E116" s="9"/>
    </row>
    <row r="117" spans="2:5" x14ac:dyDescent="0.45">
      <c r="B117" s="9"/>
      <c r="C117" s="9"/>
      <c r="D117" s="9"/>
      <c r="E117" s="9"/>
    </row>
    <row r="118" spans="2:5" x14ac:dyDescent="0.45">
      <c r="B118" s="9"/>
      <c r="C118" s="9"/>
      <c r="D118" s="9"/>
      <c r="E118" s="9"/>
    </row>
    <row r="119" spans="2:5" x14ac:dyDescent="0.45">
      <c r="B119" s="9"/>
      <c r="C119" s="9"/>
      <c r="D119" s="9"/>
      <c r="E119" s="9"/>
    </row>
    <row r="120" spans="2:5" x14ac:dyDescent="0.45">
      <c r="B120" s="9"/>
      <c r="C120" s="9"/>
      <c r="D120" s="9"/>
      <c r="E120" s="9"/>
    </row>
    <row r="121" spans="2:5" x14ac:dyDescent="0.45">
      <c r="B121" s="9"/>
      <c r="C121" s="9"/>
      <c r="D121" s="9"/>
      <c r="E121" s="9"/>
    </row>
    <row r="122" spans="2:5" x14ac:dyDescent="0.45">
      <c r="B122" s="9"/>
      <c r="C122" s="9"/>
      <c r="D122" s="9"/>
      <c r="E122" s="9"/>
    </row>
    <row r="123" spans="2:5" x14ac:dyDescent="0.45">
      <c r="B123" s="9"/>
      <c r="C123" s="9"/>
      <c r="D123" s="9"/>
      <c r="E123" s="9"/>
    </row>
    <row r="124" spans="2:5" x14ac:dyDescent="0.45">
      <c r="B124" s="9"/>
      <c r="C124" s="9"/>
      <c r="D124" s="9"/>
      <c r="E124" s="9"/>
    </row>
    <row r="125" spans="2:5" x14ac:dyDescent="0.45">
      <c r="B125" s="9"/>
      <c r="C125" s="9"/>
      <c r="D125" s="9"/>
      <c r="E125" s="9"/>
    </row>
    <row r="126" spans="2:5" x14ac:dyDescent="0.45">
      <c r="B126" s="9"/>
      <c r="C126" s="9"/>
      <c r="D126" s="9"/>
      <c r="E126" s="9"/>
    </row>
    <row r="127" spans="2:5" x14ac:dyDescent="0.45">
      <c r="B127" s="9"/>
      <c r="C127" s="9"/>
      <c r="D127" s="9"/>
      <c r="E127" s="9"/>
    </row>
    <row r="128" spans="2:5" x14ac:dyDescent="0.45">
      <c r="B128" s="9"/>
      <c r="C128" s="9"/>
      <c r="D128" s="9"/>
      <c r="E128" s="9"/>
    </row>
    <row r="129" spans="2:5" x14ac:dyDescent="0.45">
      <c r="B129" s="9"/>
      <c r="C129" s="9"/>
      <c r="D129" s="9"/>
      <c r="E129" s="9"/>
    </row>
    <row r="130" spans="2:5" x14ac:dyDescent="0.45">
      <c r="B130" s="9"/>
      <c r="C130" s="9"/>
      <c r="D130" s="9"/>
      <c r="E130" s="9"/>
    </row>
    <row r="131" spans="2:5" x14ac:dyDescent="0.45">
      <c r="B131" s="9"/>
      <c r="C131" s="9"/>
      <c r="D131" s="9"/>
      <c r="E131" s="9"/>
    </row>
    <row r="132" spans="2:5" x14ac:dyDescent="0.45">
      <c r="B132" s="9"/>
      <c r="C132" s="9"/>
      <c r="D132" s="9"/>
      <c r="E132" s="9"/>
    </row>
    <row r="133" spans="2:5" x14ac:dyDescent="0.45">
      <c r="B133" s="9"/>
      <c r="C133" s="9"/>
      <c r="D133" s="9"/>
      <c r="E133" s="9"/>
    </row>
    <row r="134" spans="2:5" x14ac:dyDescent="0.45">
      <c r="B134" s="9"/>
      <c r="C134" s="9"/>
      <c r="D134" s="9"/>
      <c r="E134" s="9"/>
    </row>
    <row r="135" spans="2:5" x14ac:dyDescent="0.45">
      <c r="B135" s="9"/>
      <c r="C135" s="9"/>
      <c r="D135" s="9"/>
      <c r="E135" s="9"/>
    </row>
    <row r="136" spans="2:5" x14ac:dyDescent="0.45">
      <c r="B136" s="9"/>
      <c r="C136" s="9"/>
      <c r="D136" s="9"/>
      <c r="E136" s="9"/>
    </row>
    <row r="137" spans="2:5" x14ac:dyDescent="0.45">
      <c r="B137" s="9"/>
      <c r="C137" s="9"/>
      <c r="D137" s="9"/>
      <c r="E137" s="9"/>
    </row>
    <row r="138" spans="2:5" x14ac:dyDescent="0.45">
      <c r="B138" s="9"/>
      <c r="C138" s="9"/>
      <c r="D138" s="9"/>
      <c r="E138" s="9"/>
    </row>
    <row r="139" spans="2:5" x14ac:dyDescent="0.45">
      <c r="B139" s="9"/>
      <c r="C139" s="9"/>
      <c r="D139" s="9"/>
      <c r="E139" s="9"/>
    </row>
    <row r="140" spans="2:5" x14ac:dyDescent="0.45">
      <c r="B140" s="9"/>
      <c r="C140" s="9"/>
      <c r="D140" s="9"/>
      <c r="E140" s="9"/>
    </row>
    <row r="141" spans="2:5" x14ac:dyDescent="0.45">
      <c r="B141" s="9"/>
      <c r="C141" s="9"/>
      <c r="D141" s="9"/>
      <c r="E141" s="9"/>
    </row>
    <row r="142" spans="2:5" x14ac:dyDescent="0.45">
      <c r="B142" s="9"/>
      <c r="C142" s="9"/>
      <c r="D142" s="9"/>
      <c r="E142" s="9"/>
    </row>
    <row r="143" spans="2:5" x14ac:dyDescent="0.45">
      <c r="B143" s="9"/>
      <c r="C143" s="9"/>
      <c r="D143" s="9"/>
      <c r="E143" s="9"/>
    </row>
    <row r="144" spans="2:5" x14ac:dyDescent="0.45">
      <c r="B144" s="9"/>
      <c r="C144" s="9"/>
      <c r="D144" s="9"/>
      <c r="E144" s="9"/>
    </row>
    <row r="145" spans="2:5" x14ac:dyDescent="0.45">
      <c r="B145" s="9"/>
      <c r="C145" s="9"/>
      <c r="D145" s="9"/>
      <c r="E145" s="9"/>
    </row>
    <row r="146" spans="2:5" x14ac:dyDescent="0.45">
      <c r="B146" s="9"/>
      <c r="C146" s="9"/>
      <c r="D146" s="9"/>
      <c r="E146" s="9"/>
    </row>
    <row r="147" spans="2:5" x14ac:dyDescent="0.45">
      <c r="B147" s="9"/>
      <c r="C147" s="9"/>
      <c r="D147" s="9"/>
      <c r="E147" s="9"/>
    </row>
    <row r="148" spans="2:5" x14ac:dyDescent="0.45">
      <c r="B148" s="9"/>
      <c r="C148" s="9"/>
      <c r="D148" s="9"/>
      <c r="E148" s="9"/>
    </row>
    <row r="149" spans="2:5" x14ac:dyDescent="0.45">
      <c r="B149" s="9"/>
      <c r="C149" s="9"/>
      <c r="D149" s="9"/>
      <c r="E149" s="9"/>
    </row>
    <row r="150" spans="2:5" x14ac:dyDescent="0.45">
      <c r="B150" s="9"/>
      <c r="C150" s="9"/>
      <c r="D150" s="9"/>
      <c r="E150" s="9"/>
    </row>
    <row r="151" spans="2:5" x14ac:dyDescent="0.45">
      <c r="B151" s="9"/>
      <c r="C151" s="9"/>
      <c r="D151" s="9"/>
      <c r="E151" s="9"/>
    </row>
  </sheetData>
  <phoneticPr fontId="7" type="noConversion"/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K3:T126"/>
  <sheetViews>
    <sheetView zoomScale="82" zoomScaleNormal="82" workbookViewId="0">
      <selection activeCell="K26" sqref="K26"/>
    </sheetView>
  </sheetViews>
  <sheetFormatPr defaultColWidth="11" defaultRowHeight="18.45" x14ac:dyDescent="0.45"/>
  <cols>
    <col min="1" max="1" width="6" style="23" customWidth="1"/>
    <col min="2" max="9" width="11" style="23"/>
    <col min="10" max="10" width="5.640625" style="23" customWidth="1"/>
    <col min="11" max="11" width="20" style="23" customWidth="1"/>
    <col min="12" max="12" width="14.5" style="23" customWidth="1"/>
    <col min="13" max="13" width="17" style="23" customWidth="1"/>
    <col min="14" max="14" width="9.640625" style="23" customWidth="1"/>
    <col min="15" max="15" width="10.640625" style="23" customWidth="1"/>
    <col min="16" max="16" width="9.5" style="23" customWidth="1"/>
    <col min="17" max="17" width="11" style="23" customWidth="1"/>
    <col min="18" max="18" width="10.5" style="23" customWidth="1"/>
    <col min="19" max="19" width="11" style="23" customWidth="1"/>
    <col min="20" max="16384" width="11" style="23"/>
  </cols>
  <sheetData>
    <row r="3" spans="11:20" ht="55.3" x14ac:dyDescent="0.5">
      <c r="K3" s="13" t="s">
        <v>0</v>
      </c>
      <c r="L3" s="13" t="s">
        <v>1</v>
      </c>
      <c r="M3" s="13" t="s">
        <v>2</v>
      </c>
      <c r="N3" s="13" t="s">
        <v>3</v>
      </c>
      <c r="O3" s="13" t="s">
        <v>7</v>
      </c>
      <c r="P3" s="14" t="s">
        <v>8</v>
      </c>
      <c r="Q3" s="14" t="s">
        <v>25</v>
      </c>
      <c r="R3" s="15" t="s">
        <v>30</v>
      </c>
      <c r="S3" s="15" t="s">
        <v>28</v>
      </c>
      <c r="T3" s="14" t="s">
        <v>26</v>
      </c>
    </row>
    <row r="4" spans="11:20" x14ac:dyDescent="0.45">
      <c r="K4" s="16" t="s">
        <v>24</v>
      </c>
      <c r="L4" s="16" t="s">
        <v>23</v>
      </c>
      <c r="M4" s="16" t="s">
        <v>22</v>
      </c>
      <c r="N4" s="16" t="s">
        <v>4</v>
      </c>
      <c r="O4" s="17">
        <v>15.91</v>
      </c>
      <c r="P4" s="16">
        <v>16</v>
      </c>
      <c r="Q4" s="16">
        <v>1950.02</v>
      </c>
      <c r="R4" s="17">
        <v>9</v>
      </c>
      <c r="S4" s="17">
        <f>Q4*R4</f>
        <v>17550.18</v>
      </c>
      <c r="T4" s="17">
        <f>(Q4*R4*40)/1000</f>
        <v>702.0071999999999</v>
      </c>
    </row>
    <row r="5" spans="11:20" x14ac:dyDescent="0.45">
      <c r="K5" s="18" t="s">
        <v>35</v>
      </c>
      <c r="L5" s="19" t="s">
        <v>40</v>
      </c>
      <c r="M5" s="19" t="s">
        <v>44</v>
      </c>
      <c r="N5" s="18" t="s">
        <v>4</v>
      </c>
      <c r="O5" s="20">
        <v>17.55</v>
      </c>
      <c r="P5" s="18">
        <v>18</v>
      </c>
      <c r="Q5" s="21">
        <v>6440.8</v>
      </c>
      <c r="R5" s="20">
        <v>1</v>
      </c>
      <c r="S5" s="22">
        <f>Q5*R5</f>
        <v>6440.8</v>
      </c>
      <c r="T5" s="22">
        <f>(Q5*R5*40)/1000</f>
        <v>257.63200000000001</v>
      </c>
    </row>
    <row r="6" spans="11:20" x14ac:dyDescent="0.45">
      <c r="K6" s="18" t="s">
        <v>36</v>
      </c>
      <c r="L6" s="19" t="s">
        <v>41</v>
      </c>
      <c r="M6" s="19" t="s">
        <v>44</v>
      </c>
      <c r="N6" s="18" t="s">
        <v>33</v>
      </c>
      <c r="O6" s="20">
        <v>15.78</v>
      </c>
      <c r="P6" s="18">
        <v>16</v>
      </c>
      <c r="Q6" s="21">
        <v>5220.12</v>
      </c>
      <c r="R6" s="20">
        <v>1</v>
      </c>
      <c r="S6" s="22">
        <f t="shared" ref="S6:S12" si="0">Q6*R6</f>
        <v>5220.12</v>
      </c>
      <c r="T6" s="22">
        <f t="shared" ref="T6:T12" si="1">(Q6*R6*40)/1000</f>
        <v>208.8048</v>
      </c>
    </row>
    <row r="7" spans="11:20" x14ac:dyDescent="0.45">
      <c r="K7" s="18" t="s">
        <v>37</v>
      </c>
      <c r="L7" s="19" t="s">
        <v>42</v>
      </c>
      <c r="M7" s="19" t="s">
        <v>44</v>
      </c>
      <c r="N7" s="18" t="s">
        <v>5</v>
      </c>
      <c r="O7" s="18">
        <v>15.57</v>
      </c>
      <c r="P7" s="18">
        <v>16</v>
      </c>
      <c r="Q7" s="21">
        <v>4837.82</v>
      </c>
      <c r="R7" s="20">
        <v>2</v>
      </c>
      <c r="S7" s="22">
        <f t="shared" si="0"/>
        <v>9675.64</v>
      </c>
      <c r="T7" s="22">
        <f t="shared" si="1"/>
        <v>387.0256</v>
      </c>
    </row>
    <row r="8" spans="11:20" x14ac:dyDescent="0.45">
      <c r="K8" s="18" t="s">
        <v>38</v>
      </c>
      <c r="L8" s="19" t="s">
        <v>43</v>
      </c>
      <c r="M8" s="19" t="s">
        <v>44</v>
      </c>
      <c r="N8" s="18" t="s">
        <v>6</v>
      </c>
      <c r="O8" s="18">
        <v>15.23</v>
      </c>
      <c r="P8" s="18">
        <v>16</v>
      </c>
      <c r="Q8" s="21">
        <v>5161.1899999999996</v>
      </c>
      <c r="R8" s="20">
        <v>1</v>
      </c>
      <c r="S8" s="22">
        <f t="shared" si="0"/>
        <v>5161.1899999999996</v>
      </c>
      <c r="T8" s="22">
        <f t="shared" si="1"/>
        <v>206.44759999999997</v>
      </c>
    </row>
    <row r="9" spans="11:20" x14ac:dyDescent="0.45">
      <c r="K9" s="18" t="s">
        <v>67</v>
      </c>
      <c r="L9" s="19" t="s">
        <v>71</v>
      </c>
      <c r="M9" s="19" t="s">
        <v>75</v>
      </c>
      <c r="N9" s="18" t="s">
        <v>4</v>
      </c>
      <c r="O9" s="18">
        <v>15.99</v>
      </c>
      <c r="P9" s="18">
        <v>16</v>
      </c>
      <c r="Q9" s="21">
        <v>1671.93</v>
      </c>
      <c r="R9" s="20">
        <v>3</v>
      </c>
      <c r="S9" s="22">
        <f t="shared" si="0"/>
        <v>5015.79</v>
      </c>
      <c r="T9" s="22">
        <f t="shared" si="1"/>
        <v>200.63159999999999</v>
      </c>
    </row>
    <row r="10" spans="11:20" x14ac:dyDescent="0.45">
      <c r="K10" s="18" t="s">
        <v>68</v>
      </c>
      <c r="L10" s="19" t="s">
        <v>72</v>
      </c>
      <c r="M10" s="19" t="s">
        <v>75</v>
      </c>
      <c r="N10" s="18" t="s">
        <v>33</v>
      </c>
      <c r="O10" s="18">
        <v>15.22</v>
      </c>
      <c r="P10" s="18">
        <v>15</v>
      </c>
      <c r="Q10" s="21">
        <v>1190.3599999999999</v>
      </c>
      <c r="R10" s="20">
        <v>3</v>
      </c>
      <c r="S10" s="22">
        <f t="shared" si="0"/>
        <v>3571.08</v>
      </c>
      <c r="T10" s="22">
        <f t="shared" si="1"/>
        <v>142.84320000000002</v>
      </c>
    </row>
    <row r="11" spans="11:20" x14ac:dyDescent="0.45">
      <c r="K11" s="18" t="s">
        <v>69</v>
      </c>
      <c r="L11" s="19" t="s">
        <v>73</v>
      </c>
      <c r="M11" s="19" t="s">
        <v>75</v>
      </c>
      <c r="N11" s="18" t="s">
        <v>5</v>
      </c>
      <c r="O11" s="18">
        <v>15.13</v>
      </c>
      <c r="P11" s="18">
        <v>15</v>
      </c>
      <c r="Q11" s="21">
        <v>1614.86</v>
      </c>
      <c r="R11" s="20">
        <v>3</v>
      </c>
      <c r="S11" s="22">
        <f t="shared" si="0"/>
        <v>4844.58</v>
      </c>
      <c r="T11" s="22">
        <f t="shared" si="1"/>
        <v>193.78320000000002</v>
      </c>
    </row>
    <row r="12" spans="11:20" x14ac:dyDescent="0.45">
      <c r="K12" s="18" t="s">
        <v>70</v>
      </c>
      <c r="L12" s="19" t="s">
        <v>74</v>
      </c>
      <c r="M12" s="19" t="s">
        <v>75</v>
      </c>
      <c r="N12" s="18" t="s">
        <v>6</v>
      </c>
      <c r="O12" s="18">
        <v>14.96</v>
      </c>
      <c r="P12" s="18">
        <v>15</v>
      </c>
      <c r="Q12" s="21">
        <v>1794.42</v>
      </c>
      <c r="R12" s="20">
        <v>4</v>
      </c>
      <c r="S12" s="22">
        <f t="shared" si="0"/>
        <v>7177.68</v>
      </c>
      <c r="T12" s="22">
        <f t="shared" si="1"/>
        <v>287.10720000000003</v>
      </c>
    </row>
    <row r="13" spans="11:20" x14ac:dyDescent="0.5">
      <c r="K13" s="18" t="s">
        <v>93</v>
      </c>
      <c r="L13" s="19" t="s">
        <v>97</v>
      </c>
      <c r="M13" s="19" t="s">
        <v>128</v>
      </c>
      <c r="N13" s="18" t="s">
        <v>4</v>
      </c>
      <c r="O13" s="31">
        <v>19.809999999999999</v>
      </c>
      <c r="P13" s="18">
        <v>19</v>
      </c>
      <c r="Q13" s="34">
        <v>3991.08</v>
      </c>
      <c r="R13" s="20">
        <v>4</v>
      </c>
      <c r="S13" s="22">
        <f t="shared" ref="S13:S20" si="2">Q13*R13</f>
        <v>15964.32</v>
      </c>
      <c r="T13" s="22">
        <f t="shared" ref="T13:T20" si="3">(Q13*R13*40)/1000</f>
        <v>638.57280000000003</v>
      </c>
    </row>
    <row r="14" spans="11:20" x14ac:dyDescent="0.5">
      <c r="K14" s="18" t="s">
        <v>94</v>
      </c>
      <c r="L14" s="19" t="s">
        <v>98</v>
      </c>
      <c r="M14" s="19" t="s">
        <v>128</v>
      </c>
      <c r="N14" s="18" t="s">
        <v>33</v>
      </c>
      <c r="O14" s="31">
        <v>20.100000000000001</v>
      </c>
      <c r="P14" s="18">
        <v>19</v>
      </c>
      <c r="Q14" s="34">
        <v>2874.27</v>
      </c>
      <c r="R14" s="20">
        <v>3</v>
      </c>
      <c r="S14" s="22">
        <f t="shared" si="2"/>
        <v>8622.81</v>
      </c>
      <c r="T14" s="22">
        <f t="shared" si="3"/>
        <v>344.91239999999999</v>
      </c>
    </row>
    <row r="15" spans="11:20" x14ac:dyDescent="0.5">
      <c r="K15" s="18" t="s">
        <v>95</v>
      </c>
      <c r="L15" s="19" t="s">
        <v>99</v>
      </c>
      <c r="M15" s="19" t="s">
        <v>128</v>
      </c>
      <c r="N15" s="18" t="s">
        <v>5</v>
      </c>
      <c r="O15" s="31">
        <v>20.59</v>
      </c>
      <c r="P15" s="18">
        <v>19</v>
      </c>
      <c r="Q15" s="34">
        <v>1831.36</v>
      </c>
      <c r="R15" s="20">
        <v>3</v>
      </c>
      <c r="S15" s="22">
        <f t="shared" si="2"/>
        <v>5494.08</v>
      </c>
      <c r="T15" s="22">
        <f t="shared" si="3"/>
        <v>219.76320000000001</v>
      </c>
    </row>
    <row r="16" spans="11:20" x14ac:dyDescent="0.5">
      <c r="K16" s="18" t="s">
        <v>96</v>
      </c>
      <c r="L16" s="19" t="s">
        <v>100</v>
      </c>
      <c r="M16" s="19" t="s">
        <v>128</v>
      </c>
      <c r="N16" s="18" t="s">
        <v>6</v>
      </c>
      <c r="O16" s="31">
        <v>21.28</v>
      </c>
      <c r="P16" s="18">
        <v>19</v>
      </c>
      <c r="Q16" s="34">
        <v>2396.4699999999998</v>
      </c>
      <c r="R16" s="20">
        <v>3</v>
      </c>
      <c r="S16" s="22">
        <f t="shared" si="2"/>
        <v>7189.41</v>
      </c>
      <c r="T16" s="22">
        <f t="shared" si="3"/>
        <v>287.57640000000004</v>
      </c>
    </row>
    <row r="17" spans="11:20" x14ac:dyDescent="0.5">
      <c r="K17" s="18" t="s">
        <v>102</v>
      </c>
      <c r="L17" s="19" t="s">
        <v>112</v>
      </c>
      <c r="M17" s="19" t="s">
        <v>129</v>
      </c>
      <c r="N17" s="18" t="s">
        <v>4</v>
      </c>
      <c r="O17" s="31">
        <v>18.48</v>
      </c>
      <c r="P17" s="18">
        <v>19</v>
      </c>
      <c r="Q17" s="34">
        <v>2365.79</v>
      </c>
      <c r="R17" s="20">
        <v>3</v>
      </c>
      <c r="S17" s="22">
        <f t="shared" si="2"/>
        <v>7097.37</v>
      </c>
      <c r="T17" s="22">
        <f t="shared" si="3"/>
        <v>283.89479999999998</v>
      </c>
    </row>
    <row r="18" spans="11:20" x14ac:dyDescent="0.5">
      <c r="K18" s="18" t="s">
        <v>103</v>
      </c>
      <c r="L18" s="19" t="s">
        <v>113</v>
      </c>
      <c r="M18" s="19" t="s">
        <v>129</v>
      </c>
      <c r="N18" s="18" t="s">
        <v>33</v>
      </c>
      <c r="O18" s="31">
        <v>17.37</v>
      </c>
      <c r="P18" s="18">
        <v>18</v>
      </c>
      <c r="Q18" s="34">
        <v>2940.51</v>
      </c>
      <c r="R18" s="20">
        <v>4</v>
      </c>
      <c r="S18" s="22">
        <f t="shared" si="2"/>
        <v>11762.04</v>
      </c>
      <c r="T18" s="22">
        <f t="shared" si="3"/>
        <v>470.48160000000001</v>
      </c>
    </row>
    <row r="19" spans="11:20" x14ac:dyDescent="0.5">
      <c r="K19" s="18" t="s">
        <v>104</v>
      </c>
      <c r="L19" s="19" t="s">
        <v>114</v>
      </c>
      <c r="M19" s="19" t="s">
        <v>129</v>
      </c>
      <c r="N19" s="18" t="s">
        <v>5</v>
      </c>
      <c r="O19" s="31">
        <v>18.18</v>
      </c>
      <c r="P19" s="18">
        <v>18</v>
      </c>
      <c r="Q19" s="34">
        <v>1927.38</v>
      </c>
      <c r="R19" s="20">
        <v>1</v>
      </c>
      <c r="S19" s="22">
        <f t="shared" si="2"/>
        <v>1927.38</v>
      </c>
      <c r="T19" s="22">
        <f t="shared" si="3"/>
        <v>77.095200000000006</v>
      </c>
    </row>
    <row r="20" spans="11:20" x14ac:dyDescent="0.5">
      <c r="K20" s="18" t="s">
        <v>105</v>
      </c>
      <c r="L20" s="19" t="s">
        <v>115</v>
      </c>
      <c r="M20" s="19" t="s">
        <v>129</v>
      </c>
      <c r="N20" s="18" t="s">
        <v>6</v>
      </c>
      <c r="O20" s="31">
        <v>19</v>
      </c>
      <c r="P20" s="18">
        <v>19</v>
      </c>
      <c r="Q20" s="34">
        <v>1831.58</v>
      </c>
      <c r="R20" s="20">
        <v>1</v>
      </c>
      <c r="S20" s="22">
        <f t="shared" si="2"/>
        <v>1831.58</v>
      </c>
      <c r="T20" s="22">
        <f t="shared" si="3"/>
        <v>73.263199999999998</v>
      </c>
    </row>
    <row r="21" spans="11:20" x14ac:dyDescent="0.45">
      <c r="L21" s="24"/>
      <c r="M21" s="24"/>
      <c r="O21" s="25"/>
      <c r="Q21" s="26"/>
      <c r="R21" s="25"/>
      <c r="S21" s="27"/>
      <c r="T21" s="27"/>
    </row>
    <row r="22" spans="11:20" x14ac:dyDescent="0.45">
      <c r="L22" s="24"/>
      <c r="M22" s="24"/>
      <c r="Q22" s="26"/>
      <c r="R22" s="25"/>
      <c r="S22" s="27"/>
      <c r="T22" s="27"/>
    </row>
    <row r="23" spans="11:20" x14ac:dyDescent="0.45">
      <c r="L23" s="24"/>
      <c r="M23" s="24"/>
      <c r="O23" s="25"/>
      <c r="Q23" s="26"/>
      <c r="R23" s="25"/>
      <c r="S23" s="27"/>
      <c r="T23" s="27"/>
    </row>
    <row r="24" spans="11:20" x14ac:dyDescent="0.45">
      <c r="L24" s="24"/>
      <c r="M24" s="24"/>
      <c r="O24" s="25"/>
      <c r="Q24" s="26"/>
      <c r="R24" s="25"/>
      <c r="S24" s="27"/>
      <c r="T24" s="27"/>
    </row>
    <row r="25" spans="11:20" x14ac:dyDescent="0.45">
      <c r="L25" s="24"/>
      <c r="M25" s="24"/>
      <c r="Q25" s="26"/>
      <c r="R25" s="25"/>
      <c r="S25" s="27"/>
      <c r="T25" s="27"/>
    </row>
    <row r="26" spans="11:20" x14ac:dyDescent="0.45">
      <c r="L26" s="24"/>
      <c r="M26" s="24"/>
      <c r="O26" s="25"/>
      <c r="Q26" s="26"/>
      <c r="R26" s="25"/>
      <c r="S26" s="27"/>
      <c r="T26" s="27"/>
    </row>
    <row r="27" spans="11:20" x14ac:dyDescent="0.45">
      <c r="L27" s="24"/>
      <c r="M27" s="24"/>
      <c r="O27" s="25"/>
      <c r="Q27" s="26"/>
      <c r="R27" s="25"/>
      <c r="S27" s="27"/>
      <c r="T27" s="27"/>
    </row>
    <row r="28" spans="11:20" x14ac:dyDescent="0.45">
      <c r="L28" s="24"/>
      <c r="M28" s="24"/>
      <c r="Q28" s="26"/>
      <c r="R28" s="25"/>
      <c r="S28" s="27"/>
      <c r="T28" s="27"/>
    </row>
    <row r="29" spans="11:20" x14ac:dyDescent="0.45">
      <c r="L29" s="24"/>
      <c r="M29" s="24"/>
      <c r="O29" s="25"/>
      <c r="Q29" s="26"/>
      <c r="R29" s="25"/>
      <c r="S29" s="27"/>
      <c r="T29" s="27"/>
    </row>
    <row r="30" spans="11:20" x14ac:dyDescent="0.45">
      <c r="L30" s="24"/>
      <c r="M30" s="24"/>
      <c r="O30" s="25"/>
      <c r="Q30" s="26"/>
      <c r="R30" s="25"/>
      <c r="S30" s="27"/>
      <c r="T30" s="27"/>
    </row>
    <row r="31" spans="11:20" x14ac:dyDescent="0.45">
      <c r="L31" s="24"/>
      <c r="M31" s="24"/>
      <c r="Q31" s="26"/>
      <c r="R31" s="25"/>
      <c r="S31" s="27"/>
      <c r="T31" s="27"/>
    </row>
    <row r="32" spans="11:20" x14ac:dyDescent="0.45">
      <c r="L32" s="24"/>
      <c r="M32" s="24"/>
      <c r="O32" s="25"/>
      <c r="Q32" s="26"/>
      <c r="R32" s="25"/>
      <c r="S32" s="27"/>
      <c r="T32" s="27"/>
    </row>
    <row r="33" spans="12:20" x14ac:dyDescent="0.45">
      <c r="L33" s="24"/>
      <c r="M33" s="24"/>
      <c r="O33" s="25"/>
      <c r="Q33" s="26"/>
      <c r="R33" s="25"/>
      <c r="S33" s="27"/>
      <c r="T33" s="27"/>
    </row>
    <row r="34" spans="12:20" x14ac:dyDescent="0.45">
      <c r="L34" s="24"/>
      <c r="M34" s="24"/>
      <c r="O34" s="25"/>
      <c r="Q34" s="26"/>
      <c r="R34" s="25"/>
      <c r="S34" s="27"/>
      <c r="T34" s="27"/>
    </row>
    <row r="35" spans="12:20" x14ac:dyDescent="0.45">
      <c r="L35" s="24"/>
      <c r="M35" s="24"/>
      <c r="Q35" s="26"/>
      <c r="R35" s="25"/>
      <c r="S35" s="27"/>
      <c r="T35" s="27"/>
    </row>
    <row r="36" spans="12:20" x14ac:dyDescent="0.45">
      <c r="L36" s="24"/>
      <c r="M36" s="24"/>
      <c r="O36" s="25"/>
      <c r="Q36" s="26"/>
      <c r="R36" s="25"/>
      <c r="S36" s="27"/>
      <c r="T36" s="27"/>
    </row>
    <row r="37" spans="12:20" x14ac:dyDescent="0.45">
      <c r="L37" s="24"/>
      <c r="M37" s="24"/>
      <c r="O37" s="25"/>
      <c r="Q37" s="26"/>
      <c r="R37" s="25"/>
      <c r="S37" s="27"/>
      <c r="T37" s="27"/>
    </row>
    <row r="38" spans="12:20" x14ac:dyDescent="0.45">
      <c r="L38" s="24"/>
      <c r="M38" s="24"/>
      <c r="Q38" s="26"/>
      <c r="R38" s="25"/>
      <c r="S38" s="27"/>
      <c r="T38" s="27"/>
    </row>
    <row r="39" spans="12:20" x14ac:dyDescent="0.45">
      <c r="L39" s="24"/>
      <c r="M39" s="24"/>
      <c r="O39" s="25"/>
      <c r="Q39" s="26"/>
      <c r="R39" s="25"/>
      <c r="S39" s="27"/>
      <c r="T39" s="27"/>
    </row>
    <row r="40" spans="12:20" x14ac:dyDescent="0.45">
      <c r="L40" s="24"/>
      <c r="M40" s="24"/>
      <c r="O40" s="25"/>
      <c r="Q40" s="26"/>
      <c r="R40" s="25"/>
      <c r="S40" s="27"/>
      <c r="T40" s="27"/>
    </row>
    <row r="41" spans="12:20" x14ac:dyDescent="0.45">
      <c r="L41" s="24"/>
      <c r="M41" s="24"/>
      <c r="Q41" s="26"/>
      <c r="R41" s="25"/>
      <c r="S41" s="27"/>
      <c r="T41" s="27"/>
    </row>
    <row r="42" spans="12:20" x14ac:dyDescent="0.45">
      <c r="L42" s="24"/>
      <c r="M42" s="24"/>
      <c r="O42" s="25"/>
      <c r="Q42" s="26"/>
      <c r="R42" s="25"/>
      <c r="S42" s="27"/>
      <c r="T42" s="27"/>
    </row>
    <row r="43" spans="12:20" x14ac:dyDescent="0.45">
      <c r="L43" s="24"/>
      <c r="M43" s="24"/>
      <c r="O43" s="25"/>
      <c r="Q43" s="26"/>
      <c r="R43" s="25"/>
      <c r="S43" s="27"/>
      <c r="T43" s="27"/>
    </row>
    <row r="44" spans="12:20" x14ac:dyDescent="0.45">
      <c r="L44" s="24"/>
      <c r="M44" s="24"/>
      <c r="Q44" s="26"/>
      <c r="R44" s="25"/>
      <c r="S44" s="27"/>
      <c r="T44" s="27"/>
    </row>
    <row r="45" spans="12:20" x14ac:dyDescent="0.45">
      <c r="L45" s="24"/>
      <c r="M45" s="24"/>
      <c r="O45" s="25"/>
      <c r="Q45" s="26"/>
      <c r="R45" s="25"/>
      <c r="S45" s="27"/>
      <c r="T45" s="27"/>
    </row>
    <row r="46" spans="12:20" x14ac:dyDescent="0.45">
      <c r="L46" s="24"/>
      <c r="M46" s="24"/>
      <c r="O46" s="25"/>
      <c r="Q46" s="26"/>
      <c r="R46" s="25"/>
      <c r="S46" s="27"/>
      <c r="T46" s="27"/>
    </row>
    <row r="47" spans="12:20" x14ac:dyDescent="0.45">
      <c r="L47" s="24"/>
      <c r="M47" s="24"/>
      <c r="Q47" s="26"/>
      <c r="R47" s="25"/>
      <c r="S47" s="27"/>
      <c r="T47" s="27"/>
    </row>
    <row r="48" spans="12:20" x14ac:dyDescent="0.45">
      <c r="L48" s="24"/>
      <c r="M48" s="24"/>
      <c r="O48" s="25"/>
      <c r="Q48" s="26"/>
      <c r="R48" s="25"/>
      <c r="S48" s="27"/>
      <c r="T48" s="27"/>
    </row>
    <row r="49" spans="12:20" x14ac:dyDescent="0.45">
      <c r="L49" s="24"/>
      <c r="M49" s="24"/>
      <c r="O49" s="25"/>
      <c r="Q49" s="26"/>
      <c r="R49" s="25"/>
      <c r="S49" s="27"/>
      <c r="T49" s="27"/>
    </row>
    <row r="50" spans="12:20" x14ac:dyDescent="0.45">
      <c r="L50" s="24"/>
      <c r="M50" s="24"/>
      <c r="Q50" s="26"/>
      <c r="R50" s="25"/>
      <c r="S50" s="27"/>
      <c r="T50" s="27"/>
    </row>
    <row r="51" spans="12:20" x14ac:dyDescent="0.45">
      <c r="L51" s="24"/>
      <c r="M51" s="24"/>
      <c r="O51" s="25"/>
      <c r="Q51" s="26"/>
      <c r="R51" s="25"/>
      <c r="S51" s="27"/>
      <c r="T51" s="27"/>
    </row>
    <row r="52" spans="12:20" x14ac:dyDescent="0.45">
      <c r="L52" s="24"/>
      <c r="M52" s="24"/>
      <c r="O52" s="25"/>
      <c r="Q52" s="26"/>
      <c r="R52" s="25"/>
      <c r="S52" s="27"/>
      <c r="T52" s="27"/>
    </row>
    <row r="53" spans="12:20" x14ac:dyDescent="0.45">
      <c r="L53" s="24"/>
      <c r="M53" s="24"/>
      <c r="Q53" s="26"/>
      <c r="R53" s="25"/>
      <c r="S53" s="27"/>
      <c r="T53" s="27"/>
    </row>
    <row r="54" spans="12:20" x14ac:dyDescent="0.45">
      <c r="L54" s="24"/>
      <c r="M54" s="24"/>
      <c r="O54" s="25"/>
      <c r="Q54" s="26"/>
      <c r="R54" s="25"/>
      <c r="S54" s="27"/>
      <c r="T54" s="27"/>
    </row>
    <row r="55" spans="12:20" x14ac:dyDescent="0.45">
      <c r="L55" s="24"/>
      <c r="M55" s="24"/>
      <c r="O55" s="25"/>
      <c r="Q55" s="26"/>
      <c r="R55" s="25"/>
      <c r="S55" s="27"/>
      <c r="T55" s="27"/>
    </row>
    <row r="56" spans="12:20" x14ac:dyDescent="0.45">
      <c r="L56" s="24"/>
      <c r="M56" s="24"/>
      <c r="Q56" s="26"/>
      <c r="R56" s="25"/>
      <c r="S56" s="27"/>
      <c r="T56" s="27"/>
    </row>
    <row r="57" spans="12:20" x14ac:dyDescent="0.45">
      <c r="L57" s="24"/>
      <c r="M57" s="24"/>
      <c r="O57" s="25"/>
      <c r="Q57" s="26"/>
      <c r="R57" s="25"/>
      <c r="S57" s="27"/>
      <c r="T57" s="27"/>
    </row>
    <row r="58" spans="12:20" x14ac:dyDescent="0.45">
      <c r="L58" s="24"/>
      <c r="M58" s="24"/>
      <c r="O58" s="25"/>
      <c r="Q58" s="26"/>
      <c r="R58" s="25"/>
      <c r="S58" s="27"/>
      <c r="T58" s="27"/>
    </row>
    <row r="59" spans="12:20" x14ac:dyDescent="0.45">
      <c r="L59" s="24"/>
      <c r="M59" s="24"/>
      <c r="Q59" s="26"/>
      <c r="R59" s="25"/>
      <c r="S59" s="27"/>
      <c r="T59" s="27"/>
    </row>
    <row r="60" spans="12:20" x14ac:dyDescent="0.45">
      <c r="L60" s="24"/>
      <c r="M60" s="24"/>
      <c r="O60" s="25"/>
      <c r="Q60" s="26"/>
      <c r="R60" s="25"/>
      <c r="S60" s="27"/>
      <c r="T60" s="27"/>
    </row>
    <row r="61" spans="12:20" x14ac:dyDescent="0.45">
      <c r="L61" s="24"/>
      <c r="M61" s="24"/>
      <c r="O61" s="25"/>
      <c r="Q61" s="26"/>
      <c r="R61" s="25"/>
      <c r="S61" s="27"/>
      <c r="T61" s="27"/>
    </row>
    <row r="62" spans="12:20" x14ac:dyDescent="0.45">
      <c r="L62" s="24"/>
      <c r="M62" s="24"/>
      <c r="O62" s="25"/>
      <c r="Q62" s="26"/>
      <c r="R62" s="25"/>
      <c r="S62" s="27"/>
      <c r="T62" s="27"/>
    </row>
    <row r="63" spans="12:20" x14ac:dyDescent="0.45">
      <c r="L63" s="24"/>
      <c r="M63" s="24"/>
      <c r="Q63" s="26"/>
      <c r="R63" s="25"/>
      <c r="S63" s="27"/>
      <c r="T63" s="27"/>
    </row>
    <row r="64" spans="12:20" x14ac:dyDescent="0.45">
      <c r="L64" s="24"/>
      <c r="M64" s="24"/>
      <c r="O64" s="25"/>
      <c r="Q64" s="26"/>
      <c r="R64" s="25"/>
      <c r="S64" s="27"/>
      <c r="T64" s="27"/>
    </row>
    <row r="65" spans="12:20" x14ac:dyDescent="0.45">
      <c r="L65" s="24"/>
      <c r="M65" s="24"/>
      <c r="O65" s="25"/>
      <c r="Q65" s="26"/>
      <c r="R65" s="25"/>
      <c r="S65" s="27"/>
      <c r="T65" s="27"/>
    </row>
    <row r="66" spans="12:20" x14ac:dyDescent="0.45">
      <c r="L66" s="24"/>
      <c r="M66" s="24"/>
      <c r="Q66" s="26"/>
      <c r="R66" s="25"/>
      <c r="S66" s="27"/>
      <c r="T66" s="27"/>
    </row>
    <row r="67" spans="12:20" x14ac:dyDescent="0.45">
      <c r="L67" s="24"/>
      <c r="M67" s="24"/>
      <c r="O67" s="25"/>
      <c r="Q67" s="26"/>
      <c r="R67" s="25"/>
      <c r="S67" s="27"/>
      <c r="T67" s="27"/>
    </row>
    <row r="68" spans="12:20" x14ac:dyDescent="0.45">
      <c r="L68" s="24"/>
      <c r="M68" s="24"/>
      <c r="O68" s="25"/>
      <c r="Q68" s="26"/>
      <c r="R68" s="25"/>
      <c r="S68" s="27"/>
      <c r="T68" s="27"/>
    </row>
    <row r="69" spans="12:20" x14ac:dyDescent="0.45">
      <c r="L69" s="24"/>
      <c r="M69" s="24"/>
      <c r="Q69" s="26"/>
      <c r="R69" s="25"/>
      <c r="S69" s="27"/>
      <c r="T69" s="27"/>
    </row>
    <row r="70" spans="12:20" x14ac:dyDescent="0.45">
      <c r="L70" s="24"/>
      <c r="M70" s="24"/>
      <c r="O70" s="25"/>
      <c r="Q70" s="26"/>
      <c r="R70" s="25"/>
      <c r="S70" s="27"/>
      <c r="T70" s="27"/>
    </row>
    <row r="71" spans="12:20" x14ac:dyDescent="0.45">
      <c r="L71" s="24"/>
      <c r="M71" s="24"/>
      <c r="O71" s="25"/>
      <c r="Q71" s="26"/>
      <c r="R71" s="25"/>
      <c r="S71" s="27"/>
      <c r="T71" s="27"/>
    </row>
    <row r="72" spans="12:20" x14ac:dyDescent="0.45">
      <c r="L72" s="24"/>
      <c r="M72" s="24"/>
      <c r="Q72" s="26"/>
      <c r="R72" s="25"/>
      <c r="S72" s="27"/>
      <c r="T72" s="27"/>
    </row>
    <row r="73" spans="12:20" x14ac:dyDescent="0.45">
      <c r="L73" s="24"/>
      <c r="M73" s="24"/>
      <c r="O73" s="25"/>
      <c r="Q73" s="26"/>
      <c r="R73" s="25"/>
      <c r="S73" s="27"/>
      <c r="T73" s="27"/>
    </row>
    <row r="74" spans="12:20" x14ac:dyDescent="0.45">
      <c r="L74" s="24"/>
      <c r="M74" s="24"/>
      <c r="O74" s="25"/>
      <c r="Q74" s="26"/>
      <c r="R74" s="25"/>
      <c r="S74" s="27"/>
      <c r="T74" s="27"/>
    </row>
    <row r="75" spans="12:20" x14ac:dyDescent="0.45">
      <c r="L75" s="24"/>
      <c r="M75" s="24"/>
      <c r="Q75" s="26"/>
      <c r="R75" s="25"/>
      <c r="S75" s="27"/>
      <c r="T75" s="27"/>
    </row>
    <row r="76" spans="12:20" x14ac:dyDescent="0.45">
      <c r="L76" s="24"/>
      <c r="M76" s="24"/>
      <c r="O76" s="25"/>
      <c r="Q76" s="26"/>
      <c r="R76" s="25"/>
      <c r="S76" s="27"/>
      <c r="T76" s="27"/>
    </row>
    <row r="77" spans="12:20" x14ac:dyDescent="0.45">
      <c r="L77" s="24"/>
      <c r="M77" s="24"/>
      <c r="O77" s="25"/>
      <c r="Q77" s="26"/>
      <c r="R77" s="25"/>
      <c r="S77" s="27"/>
      <c r="T77" s="27"/>
    </row>
    <row r="78" spans="12:20" x14ac:dyDescent="0.45">
      <c r="L78" s="24"/>
      <c r="M78" s="24"/>
      <c r="Q78" s="26"/>
      <c r="R78" s="25"/>
      <c r="S78" s="27"/>
      <c r="T78" s="27"/>
    </row>
    <row r="79" spans="12:20" x14ac:dyDescent="0.45">
      <c r="L79" s="24"/>
      <c r="M79" s="24"/>
      <c r="O79" s="25"/>
      <c r="Q79" s="26"/>
      <c r="R79" s="25"/>
      <c r="S79" s="27"/>
      <c r="T79" s="27"/>
    </row>
    <row r="80" spans="12:20" x14ac:dyDescent="0.45">
      <c r="L80" s="24"/>
      <c r="M80" s="24"/>
      <c r="O80" s="25"/>
      <c r="Q80" s="26"/>
      <c r="R80" s="25"/>
      <c r="S80" s="27"/>
      <c r="T80" s="27"/>
    </row>
    <row r="81" spans="12:20" x14ac:dyDescent="0.45">
      <c r="L81" s="24"/>
      <c r="M81" s="24"/>
      <c r="Q81" s="26"/>
      <c r="R81" s="25"/>
      <c r="S81" s="27"/>
      <c r="T81" s="27"/>
    </row>
    <row r="82" spans="12:20" x14ac:dyDescent="0.45">
      <c r="L82" s="24"/>
      <c r="M82" s="24"/>
      <c r="O82" s="25"/>
      <c r="Q82" s="26"/>
      <c r="R82" s="25"/>
      <c r="S82" s="27"/>
      <c r="T82" s="27"/>
    </row>
    <row r="83" spans="12:20" x14ac:dyDescent="0.45">
      <c r="L83" s="24"/>
      <c r="M83" s="24"/>
      <c r="O83" s="25"/>
      <c r="Q83" s="26"/>
      <c r="R83" s="25"/>
      <c r="S83" s="27"/>
      <c r="T83" s="27"/>
    </row>
    <row r="84" spans="12:20" x14ac:dyDescent="0.45">
      <c r="L84" s="24"/>
      <c r="M84" s="24"/>
      <c r="Q84" s="26"/>
      <c r="R84" s="25"/>
      <c r="S84" s="27"/>
      <c r="T84" s="27"/>
    </row>
    <row r="85" spans="12:20" x14ac:dyDescent="0.45">
      <c r="L85" s="24"/>
      <c r="M85" s="24"/>
      <c r="O85" s="25"/>
      <c r="Q85" s="26"/>
      <c r="R85" s="25"/>
      <c r="S85" s="27"/>
      <c r="T85" s="27"/>
    </row>
    <row r="86" spans="12:20" x14ac:dyDescent="0.45">
      <c r="L86" s="24"/>
      <c r="M86" s="24"/>
      <c r="O86" s="25"/>
      <c r="Q86" s="26"/>
      <c r="R86" s="25"/>
      <c r="S86" s="27"/>
      <c r="T86" s="27"/>
    </row>
    <row r="87" spans="12:20" x14ac:dyDescent="0.45">
      <c r="L87" s="24"/>
      <c r="M87" s="24"/>
      <c r="Q87" s="26"/>
      <c r="R87" s="25"/>
      <c r="S87" s="27"/>
      <c r="T87" s="27"/>
    </row>
    <row r="88" spans="12:20" x14ac:dyDescent="0.45">
      <c r="L88" s="24"/>
      <c r="M88" s="24"/>
      <c r="O88" s="25"/>
      <c r="Q88" s="26"/>
      <c r="R88" s="25"/>
      <c r="S88" s="27"/>
      <c r="T88" s="27"/>
    </row>
    <row r="89" spans="12:20" x14ac:dyDescent="0.45">
      <c r="L89" s="24"/>
      <c r="M89" s="24"/>
      <c r="O89" s="25"/>
      <c r="Q89" s="26"/>
      <c r="R89" s="25"/>
      <c r="S89" s="27"/>
      <c r="T89" s="27"/>
    </row>
    <row r="90" spans="12:20" x14ac:dyDescent="0.45">
      <c r="L90" s="24"/>
      <c r="M90" s="24"/>
      <c r="O90" s="25"/>
      <c r="Q90" s="26"/>
      <c r="R90" s="25"/>
      <c r="S90" s="27"/>
      <c r="T90" s="27"/>
    </row>
    <row r="91" spans="12:20" x14ac:dyDescent="0.45">
      <c r="L91" s="24"/>
      <c r="M91" s="24"/>
      <c r="Q91" s="26"/>
      <c r="R91" s="25"/>
      <c r="S91" s="27"/>
      <c r="T91" s="27"/>
    </row>
    <row r="92" spans="12:20" x14ac:dyDescent="0.45">
      <c r="L92" s="24"/>
      <c r="M92" s="24"/>
      <c r="O92" s="25"/>
      <c r="Q92" s="26"/>
      <c r="R92" s="25"/>
      <c r="S92" s="27"/>
      <c r="T92" s="27"/>
    </row>
    <row r="93" spans="12:20" x14ac:dyDescent="0.45">
      <c r="L93" s="24"/>
      <c r="M93" s="24"/>
      <c r="O93" s="25"/>
      <c r="Q93" s="26"/>
      <c r="R93" s="25"/>
      <c r="S93" s="27"/>
      <c r="T93" s="27"/>
    </row>
    <row r="94" spans="12:20" x14ac:dyDescent="0.45">
      <c r="L94" s="24"/>
      <c r="M94" s="24"/>
      <c r="Q94" s="26"/>
      <c r="R94" s="25"/>
      <c r="S94" s="27"/>
      <c r="T94" s="27"/>
    </row>
    <row r="95" spans="12:20" x14ac:dyDescent="0.45">
      <c r="L95" s="24"/>
      <c r="M95" s="24"/>
      <c r="O95" s="25"/>
      <c r="Q95" s="26"/>
      <c r="R95" s="25"/>
      <c r="S95" s="27"/>
      <c r="T95" s="27"/>
    </row>
    <row r="96" spans="12:20" x14ac:dyDescent="0.45">
      <c r="L96" s="24"/>
      <c r="M96" s="24"/>
      <c r="O96" s="25"/>
      <c r="Q96" s="26"/>
      <c r="R96" s="25"/>
      <c r="S96" s="27"/>
      <c r="T96" s="27"/>
    </row>
    <row r="97" spans="12:20" x14ac:dyDescent="0.45">
      <c r="L97" s="24"/>
      <c r="M97" s="24"/>
      <c r="Q97" s="26"/>
      <c r="R97" s="25"/>
      <c r="S97" s="27"/>
      <c r="T97" s="27"/>
    </row>
    <row r="98" spans="12:20" x14ac:dyDescent="0.45">
      <c r="L98" s="24"/>
      <c r="M98" s="24"/>
      <c r="O98" s="25"/>
      <c r="Q98" s="26"/>
      <c r="R98" s="25"/>
      <c r="S98" s="27"/>
      <c r="T98" s="27"/>
    </row>
    <row r="99" spans="12:20" x14ac:dyDescent="0.45">
      <c r="L99" s="24"/>
      <c r="M99" s="24"/>
      <c r="O99" s="25"/>
      <c r="Q99" s="26"/>
      <c r="R99" s="25"/>
      <c r="S99" s="27"/>
      <c r="T99" s="27"/>
    </row>
    <row r="100" spans="12:20" x14ac:dyDescent="0.45">
      <c r="L100" s="24"/>
      <c r="M100" s="24"/>
      <c r="Q100" s="26"/>
      <c r="R100" s="25"/>
      <c r="S100" s="27"/>
      <c r="T100" s="27"/>
    </row>
    <row r="101" spans="12:20" x14ac:dyDescent="0.45">
      <c r="L101" s="24"/>
      <c r="M101" s="24"/>
      <c r="O101" s="25"/>
      <c r="Q101" s="26"/>
      <c r="R101" s="25"/>
      <c r="S101" s="27"/>
      <c r="T101" s="27"/>
    </row>
    <row r="102" spans="12:20" x14ac:dyDescent="0.45">
      <c r="L102" s="24"/>
      <c r="M102" s="24"/>
      <c r="O102" s="25"/>
      <c r="Q102" s="26"/>
      <c r="R102" s="25"/>
      <c r="S102" s="27"/>
      <c r="T102" s="27"/>
    </row>
    <row r="103" spans="12:20" x14ac:dyDescent="0.45">
      <c r="L103" s="24"/>
      <c r="M103" s="24"/>
      <c r="Q103" s="26"/>
      <c r="R103" s="25"/>
      <c r="S103" s="27"/>
      <c r="T103" s="27"/>
    </row>
    <row r="104" spans="12:20" x14ac:dyDescent="0.45">
      <c r="L104" s="24"/>
      <c r="M104" s="24"/>
      <c r="O104" s="25"/>
      <c r="Q104" s="26"/>
      <c r="R104" s="25"/>
      <c r="S104" s="27"/>
      <c r="T104" s="27"/>
    </row>
    <row r="105" spans="12:20" x14ac:dyDescent="0.45">
      <c r="L105" s="24"/>
      <c r="M105" s="24"/>
      <c r="O105" s="25"/>
      <c r="Q105" s="26"/>
      <c r="R105" s="25"/>
      <c r="S105" s="27"/>
      <c r="T105" s="27"/>
    </row>
    <row r="106" spans="12:20" x14ac:dyDescent="0.45">
      <c r="L106" s="24"/>
      <c r="M106" s="24"/>
      <c r="Q106" s="26"/>
      <c r="R106" s="25"/>
      <c r="S106" s="27"/>
      <c r="T106" s="27"/>
    </row>
    <row r="107" spans="12:20" x14ac:dyDescent="0.45">
      <c r="L107" s="24"/>
      <c r="M107" s="24"/>
      <c r="O107" s="25"/>
      <c r="Q107" s="26"/>
      <c r="R107" s="25"/>
      <c r="S107" s="27"/>
      <c r="T107" s="27"/>
    </row>
    <row r="108" spans="12:20" x14ac:dyDescent="0.45">
      <c r="L108" s="24"/>
      <c r="M108" s="24"/>
      <c r="O108" s="25"/>
      <c r="Q108" s="26"/>
      <c r="R108" s="25"/>
      <c r="S108" s="27"/>
      <c r="T108" s="27"/>
    </row>
    <row r="109" spans="12:20" x14ac:dyDescent="0.45">
      <c r="L109" s="24"/>
      <c r="M109" s="24"/>
      <c r="Q109" s="26"/>
      <c r="R109" s="25"/>
      <c r="S109" s="27"/>
      <c r="T109" s="27"/>
    </row>
    <row r="110" spans="12:20" x14ac:dyDescent="0.45">
      <c r="L110" s="24"/>
      <c r="M110" s="24"/>
      <c r="O110" s="25"/>
      <c r="Q110" s="26"/>
      <c r="R110" s="25"/>
      <c r="S110" s="27"/>
      <c r="T110" s="27"/>
    </row>
    <row r="111" spans="12:20" x14ac:dyDescent="0.45">
      <c r="L111" s="24"/>
      <c r="M111" s="24"/>
      <c r="O111" s="25"/>
      <c r="Q111" s="26"/>
      <c r="R111" s="25"/>
      <c r="S111" s="27"/>
      <c r="T111" s="27"/>
    </row>
    <row r="112" spans="12:20" x14ac:dyDescent="0.45">
      <c r="L112" s="24"/>
      <c r="M112" s="24"/>
      <c r="Q112" s="26"/>
      <c r="R112" s="25"/>
      <c r="S112" s="27"/>
      <c r="T112" s="27"/>
    </row>
    <row r="113" spans="12:20" x14ac:dyDescent="0.45">
      <c r="L113" s="24"/>
      <c r="M113" s="24"/>
      <c r="O113" s="25"/>
      <c r="Q113" s="26"/>
      <c r="R113" s="25"/>
      <c r="S113" s="27"/>
      <c r="T113" s="27"/>
    </row>
    <row r="114" spans="12:20" x14ac:dyDescent="0.45">
      <c r="L114" s="24"/>
      <c r="M114" s="24"/>
      <c r="O114" s="25"/>
      <c r="Q114" s="26"/>
      <c r="R114" s="25"/>
      <c r="S114" s="27"/>
      <c r="T114" s="27"/>
    </row>
    <row r="115" spans="12:20" x14ac:dyDescent="0.45">
      <c r="L115" s="24"/>
      <c r="M115" s="24"/>
      <c r="Q115" s="26"/>
      <c r="R115" s="25"/>
      <c r="S115" s="27"/>
      <c r="T115" s="27"/>
    </row>
    <row r="116" spans="12:20" x14ac:dyDescent="0.45">
      <c r="L116" s="24"/>
      <c r="M116" s="24"/>
      <c r="O116" s="25"/>
      <c r="Q116" s="26"/>
      <c r="R116" s="25"/>
      <c r="S116" s="27"/>
      <c r="T116" s="27"/>
    </row>
    <row r="117" spans="12:20" x14ac:dyDescent="0.45">
      <c r="L117" s="24"/>
      <c r="M117" s="24"/>
      <c r="O117" s="25"/>
      <c r="Q117" s="26"/>
      <c r="R117" s="25"/>
      <c r="S117" s="27"/>
      <c r="T117" s="27"/>
    </row>
    <row r="118" spans="12:20" x14ac:dyDescent="0.45">
      <c r="L118" s="24"/>
      <c r="M118" s="24"/>
      <c r="O118" s="25"/>
      <c r="Q118" s="26"/>
      <c r="R118" s="25"/>
      <c r="S118" s="27"/>
      <c r="T118" s="27"/>
    </row>
    <row r="119" spans="12:20" x14ac:dyDescent="0.45">
      <c r="L119" s="24"/>
      <c r="M119" s="24"/>
      <c r="Q119" s="26"/>
      <c r="R119" s="25"/>
      <c r="S119" s="27"/>
      <c r="T119" s="27"/>
    </row>
    <row r="120" spans="12:20" x14ac:dyDescent="0.45">
      <c r="L120" s="24"/>
      <c r="M120" s="24"/>
      <c r="O120" s="25"/>
      <c r="Q120" s="26"/>
      <c r="R120" s="25"/>
      <c r="S120" s="27"/>
      <c r="T120" s="27"/>
    </row>
    <row r="121" spans="12:20" x14ac:dyDescent="0.45">
      <c r="L121" s="24"/>
      <c r="M121" s="24"/>
      <c r="O121" s="25"/>
      <c r="Q121" s="26"/>
      <c r="R121" s="25"/>
      <c r="S121" s="27"/>
      <c r="T121" s="27"/>
    </row>
    <row r="122" spans="12:20" x14ac:dyDescent="0.45">
      <c r="L122" s="24"/>
      <c r="M122" s="24"/>
      <c r="Q122" s="26"/>
      <c r="R122" s="25"/>
      <c r="S122" s="27"/>
      <c r="T122" s="27"/>
    </row>
    <row r="123" spans="12:20" x14ac:dyDescent="0.45">
      <c r="L123" s="24"/>
      <c r="M123" s="24"/>
      <c r="O123" s="25"/>
      <c r="Q123" s="26"/>
      <c r="R123" s="25"/>
      <c r="S123" s="27"/>
      <c r="T123" s="27"/>
    </row>
    <row r="124" spans="12:20" x14ac:dyDescent="0.45">
      <c r="L124" s="24"/>
      <c r="M124" s="24"/>
      <c r="O124" s="25"/>
      <c r="Q124" s="26"/>
      <c r="R124" s="25"/>
      <c r="S124" s="27"/>
      <c r="T124" s="27"/>
    </row>
    <row r="125" spans="12:20" x14ac:dyDescent="0.45">
      <c r="L125" s="24"/>
      <c r="M125" s="24"/>
      <c r="Q125" s="26"/>
      <c r="R125" s="25"/>
      <c r="S125" s="27"/>
      <c r="T125" s="27"/>
    </row>
    <row r="126" spans="12:20" x14ac:dyDescent="0.45">
      <c r="L126" s="24"/>
      <c r="M126" s="24"/>
      <c r="O126" s="25"/>
      <c r="Q126" s="26"/>
      <c r="R126" s="25"/>
      <c r="S126" s="27"/>
      <c r="T126" s="27"/>
    </row>
  </sheetData>
  <phoneticPr fontId="7" type="noConversion"/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1A6-084A-884D-A0A5-4431E3FDDF37}">
  <dimension ref="J4:Q126"/>
  <sheetViews>
    <sheetView tabSelected="1" zoomScale="92" zoomScaleNormal="92" workbookViewId="0">
      <selection activeCell="T18" sqref="T18"/>
    </sheetView>
  </sheetViews>
  <sheetFormatPr defaultColWidth="11" defaultRowHeight="15.9" x14ac:dyDescent="0.45"/>
  <cols>
    <col min="9" max="9" width="13.35546875" customWidth="1"/>
    <col min="10" max="10" width="14.5" customWidth="1"/>
    <col min="12" max="12" width="10.640625" bestFit="1" customWidth="1"/>
    <col min="13" max="13" width="8" bestFit="1" customWidth="1"/>
    <col min="14" max="14" width="10" customWidth="1"/>
    <col min="15" max="15" width="13.5" bestFit="1" customWidth="1"/>
    <col min="16" max="16" width="9.140625" customWidth="1"/>
    <col min="17" max="17" width="16" bestFit="1" customWidth="1"/>
  </cols>
  <sheetData>
    <row r="4" spans="10:17" ht="41.5" customHeight="1" x14ac:dyDescent="0.5">
      <c r="J4" s="14" t="s">
        <v>0</v>
      </c>
      <c r="K4" s="14" t="s">
        <v>65</v>
      </c>
      <c r="L4" s="38" t="s">
        <v>9</v>
      </c>
      <c r="M4" s="38" t="s">
        <v>10</v>
      </c>
      <c r="N4" s="38" t="s">
        <v>15</v>
      </c>
      <c r="O4" s="38" t="s">
        <v>31</v>
      </c>
      <c r="P4" s="38" t="s">
        <v>30</v>
      </c>
      <c r="Q4" s="38" t="s">
        <v>32</v>
      </c>
    </row>
    <row r="5" spans="10:17" ht="18.45" x14ac:dyDescent="0.5">
      <c r="J5" s="31" t="s">
        <v>35</v>
      </c>
      <c r="K5" s="32" t="s">
        <v>40</v>
      </c>
      <c r="L5" s="33">
        <v>64.408000000000001</v>
      </c>
      <c r="M5" s="33">
        <v>16</v>
      </c>
      <c r="N5" s="31">
        <v>452</v>
      </c>
      <c r="O5" s="34">
        <v>1455.25</v>
      </c>
      <c r="P5" s="35">
        <v>9</v>
      </c>
      <c r="Q5" s="36">
        <f>O5*P5</f>
        <v>13097.25</v>
      </c>
    </row>
    <row r="6" spans="10:17" ht="18.45" x14ac:dyDescent="0.5">
      <c r="J6" s="31" t="s">
        <v>36</v>
      </c>
      <c r="K6" s="32" t="s">
        <v>41</v>
      </c>
      <c r="L6" s="33">
        <v>52.2012</v>
      </c>
      <c r="M6" s="33">
        <v>16</v>
      </c>
      <c r="N6" s="31">
        <v>441</v>
      </c>
      <c r="O6" s="34">
        <v>2332.9</v>
      </c>
      <c r="P6" s="35">
        <v>4</v>
      </c>
      <c r="Q6" s="36">
        <f t="shared" ref="Q6:Q7" si="0">O6*P6</f>
        <v>9331.6</v>
      </c>
    </row>
    <row r="7" spans="10:17" ht="18.45" x14ac:dyDescent="0.5">
      <c r="J7" s="31" t="s">
        <v>37</v>
      </c>
      <c r="K7" s="32" t="s">
        <v>42</v>
      </c>
      <c r="L7" s="33">
        <v>96.756399999999999</v>
      </c>
      <c r="M7" s="33">
        <v>16</v>
      </c>
      <c r="N7" s="31">
        <v>447</v>
      </c>
      <c r="O7" s="34">
        <v>1225.73</v>
      </c>
      <c r="P7" s="37">
        <v>9</v>
      </c>
      <c r="Q7" s="36">
        <f t="shared" si="0"/>
        <v>11031.57</v>
      </c>
    </row>
    <row r="8" spans="10:17" ht="18.45" x14ac:dyDescent="0.5">
      <c r="J8" s="31" t="s">
        <v>38</v>
      </c>
      <c r="K8" s="32" t="s">
        <v>43</v>
      </c>
      <c r="L8" s="33">
        <v>51.611899999999991</v>
      </c>
      <c r="M8" s="33">
        <v>16</v>
      </c>
      <c r="N8" s="31">
        <v>448</v>
      </c>
      <c r="O8" s="34">
        <v>1274.25</v>
      </c>
      <c r="P8" s="37">
        <v>8</v>
      </c>
      <c r="Q8" s="36">
        <f>O8*P8</f>
        <v>10194</v>
      </c>
    </row>
    <row r="9" spans="10:17" ht="18.45" x14ac:dyDescent="0.5">
      <c r="J9" s="31" t="s">
        <v>67</v>
      </c>
      <c r="K9" s="32" t="s">
        <v>71</v>
      </c>
      <c r="L9" s="33">
        <v>50.157899999999998</v>
      </c>
      <c r="M9" s="33">
        <v>16</v>
      </c>
      <c r="N9" s="31">
        <v>567</v>
      </c>
      <c r="O9" s="34">
        <v>3665.8</v>
      </c>
      <c r="P9" s="37">
        <v>1</v>
      </c>
      <c r="Q9" s="36">
        <f t="shared" ref="Q9:Q12" si="1">O9*P9</f>
        <v>3665.8</v>
      </c>
    </row>
    <row r="10" spans="10:17" ht="18.45" x14ac:dyDescent="0.5">
      <c r="J10" s="31" t="s">
        <v>68</v>
      </c>
      <c r="K10" s="32" t="s">
        <v>72</v>
      </c>
      <c r="L10" s="33">
        <v>35.710800000000006</v>
      </c>
      <c r="M10" s="33">
        <v>16</v>
      </c>
      <c r="N10" s="31">
        <v>556</v>
      </c>
      <c r="O10" s="34">
        <v>1532.8</v>
      </c>
      <c r="P10" s="37">
        <v>1</v>
      </c>
      <c r="Q10" s="36">
        <f t="shared" si="1"/>
        <v>1532.8</v>
      </c>
    </row>
    <row r="11" spans="10:17" ht="18.45" x14ac:dyDescent="0.5">
      <c r="J11" s="31" t="s">
        <v>69</v>
      </c>
      <c r="K11" s="32" t="s">
        <v>73</v>
      </c>
      <c r="L11" s="33">
        <v>48.445800000000006</v>
      </c>
      <c r="M11" s="33">
        <v>16</v>
      </c>
      <c r="N11" s="31">
        <v>550</v>
      </c>
      <c r="O11" s="34">
        <v>2221.34</v>
      </c>
      <c r="P11" s="37">
        <v>1</v>
      </c>
      <c r="Q11" s="36">
        <f t="shared" si="1"/>
        <v>2221.34</v>
      </c>
    </row>
    <row r="12" spans="10:17" ht="18.45" x14ac:dyDescent="0.5">
      <c r="J12" s="31" t="s">
        <v>70</v>
      </c>
      <c r="K12" s="32" t="s">
        <v>74</v>
      </c>
      <c r="L12" s="33">
        <v>71.776800000000009</v>
      </c>
      <c r="M12" s="33">
        <v>16</v>
      </c>
      <c r="N12" s="31">
        <v>554</v>
      </c>
      <c r="O12" s="34">
        <v>1413.75</v>
      </c>
      <c r="P12" s="37">
        <v>2</v>
      </c>
      <c r="Q12" s="36">
        <f t="shared" si="1"/>
        <v>2827.5</v>
      </c>
    </row>
    <row r="13" spans="10:17" ht="18.45" x14ac:dyDescent="0.5">
      <c r="J13" s="31" t="s">
        <v>93</v>
      </c>
      <c r="K13" s="32" t="s">
        <v>120</v>
      </c>
      <c r="L13" s="33">
        <v>159.64320000000001</v>
      </c>
      <c r="M13" s="33">
        <v>15</v>
      </c>
      <c r="N13" s="31">
        <v>578</v>
      </c>
      <c r="O13" s="34">
        <v>5471.65</v>
      </c>
      <c r="P13" s="37">
        <v>2</v>
      </c>
      <c r="Q13" s="36">
        <f t="shared" ref="Q13:Q20" si="2">O13*P13</f>
        <v>10943.3</v>
      </c>
    </row>
    <row r="14" spans="10:17" ht="18.45" x14ac:dyDescent="0.5">
      <c r="J14" s="31" t="s">
        <v>94</v>
      </c>
      <c r="K14" s="32" t="s">
        <v>121</v>
      </c>
      <c r="L14" s="33">
        <v>86.228099999999998</v>
      </c>
      <c r="M14" s="41">
        <v>19</v>
      </c>
      <c r="N14" s="31">
        <v>413</v>
      </c>
      <c r="O14" s="34">
        <v>21905.1</v>
      </c>
      <c r="P14" s="37">
        <v>10</v>
      </c>
      <c r="Q14" s="36">
        <f t="shared" si="2"/>
        <v>219051</v>
      </c>
    </row>
    <row r="15" spans="10:17" ht="18.45" x14ac:dyDescent="0.5">
      <c r="J15" s="31" t="s">
        <v>95</v>
      </c>
      <c r="K15" s="32" t="s">
        <v>122</v>
      </c>
      <c r="L15" s="33">
        <v>54.940800000000003</v>
      </c>
      <c r="M15" s="41">
        <v>19</v>
      </c>
      <c r="N15" s="31">
        <v>429</v>
      </c>
      <c r="O15" s="34">
        <v>17920.599999999999</v>
      </c>
      <c r="P15" s="37">
        <v>7</v>
      </c>
      <c r="Q15" s="36">
        <f t="shared" si="2"/>
        <v>125444.19999999998</v>
      </c>
    </row>
    <row r="16" spans="10:17" ht="18.45" x14ac:dyDescent="0.5">
      <c r="J16" s="31" t="s">
        <v>96</v>
      </c>
      <c r="K16" s="32" t="s">
        <v>123</v>
      </c>
      <c r="L16" s="33">
        <v>71.894100000000009</v>
      </c>
      <c r="M16" s="41">
        <v>19</v>
      </c>
      <c r="N16" s="31">
        <v>458</v>
      </c>
      <c r="O16" s="34">
        <v>16297.9</v>
      </c>
      <c r="P16" s="37">
        <v>7</v>
      </c>
      <c r="Q16" s="36">
        <f t="shared" si="2"/>
        <v>114085.3</v>
      </c>
    </row>
    <row r="17" spans="10:17" ht="18.45" x14ac:dyDescent="0.5">
      <c r="J17" s="31" t="s">
        <v>102</v>
      </c>
      <c r="K17" s="32" t="s">
        <v>124</v>
      </c>
      <c r="L17" s="33">
        <v>70.973699999999994</v>
      </c>
      <c r="M17" s="41">
        <v>19</v>
      </c>
      <c r="N17" s="31">
        <v>488</v>
      </c>
      <c r="O17" s="34">
        <v>12687.3</v>
      </c>
      <c r="P17" s="37">
        <v>13</v>
      </c>
      <c r="Q17" s="36">
        <f t="shared" si="2"/>
        <v>164934.9</v>
      </c>
    </row>
    <row r="18" spans="10:17" ht="18.45" x14ac:dyDescent="0.5">
      <c r="J18" s="31" t="s">
        <v>103</v>
      </c>
      <c r="K18" s="32" t="s">
        <v>125</v>
      </c>
      <c r="L18" s="33">
        <v>117.6204</v>
      </c>
      <c r="M18" s="33">
        <v>15</v>
      </c>
      <c r="N18" s="31">
        <v>415</v>
      </c>
      <c r="O18" s="34">
        <v>1146.96</v>
      </c>
      <c r="P18" s="37">
        <v>1</v>
      </c>
      <c r="Q18" s="36">
        <f t="shared" si="2"/>
        <v>1146.96</v>
      </c>
    </row>
    <row r="19" spans="10:17" ht="18.45" x14ac:dyDescent="0.5">
      <c r="J19" s="31" t="s">
        <v>104</v>
      </c>
      <c r="K19" s="32" t="s">
        <v>126</v>
      </c>
      <c r="L19" s="33">
        <v>19.273800000000001</v>
      </c>
      <c r="M19" s="33">
        <v>18</v>
      </c>
      <c r="N19" s="31">
        <v>367</v>
      </c>
      <c r="O19" s="34">
        <v>6480.91</v>
      </c>
      <c r="P19" s="37">
        <v>1</v>
      </c>
      <c r="Q19" s="36">
        <f t="shared" si="2"/>
        <v>6480.91</v>
      </c>
    </row>
    <row r="20" spans="10:17" ht="18.45" x14ac:dyDescent="0.5">
      <c r="J20" s="31" t="s">
        <v>105</v>
      </c>
      <c r="K20" s="32" t="s">
        <v>127</v>
      </c>
      <c r="L20" s="33">
        <v>18.315799999999999</v>
      </c>
      <c r="M20" s="33">
        <v>18</v>
      </c>
      <c r="N20" s="31">
        <v>487</v>
      </c>
      <c r="O20" s="34">
        <v>3350.99</v>
      </c>
      <c r="P20" s="37">
        <v>2</v>
      </c>
      <c r="Q20" s="36">
        <f t="shared" si="2"/>
        <v>6701.98</v>
      </c>
    </row>
    <row r="21" spans="10:17" x14ac:dyDescent="0.45">
      <c r="K21" s="11"/>
    </row>
    <row r="22" spans="10:17" x14ac:dyDescent="0.45">
      <c r="K22" s="11"/>
    </row>
    <row r="23" spans="10:17" x14ac:dyDescent="0.45">
      <c r="K23" s="11"/>
    </row>
    <row r="24" spans="10:17" x14ac:dyDescent="0.45">
      <c r="K24" s="11"/>
    </row>
    <row r="25" spans="10:17" x14ac:dyDescent="0.45">
      <c r="K25" s="11"/>
    </row>
    <row r="26" spans="10:17" x14ac:dyDescent="0.45">
      <c r="K26" s="11"/>
    </row>
    <row r="27" spans="10:17" x14ac:dyDescent="0.45">
      <c r="K27" s="11"/>
    </row>
    <row r="28" spans="10:17" x14ac:dyDescent="0.45">
      <c r="K28" s="11"/>
    </row>
    <row r="29" spans="10:17" x14ac:dyDescent="0.45">
      <c r="K29" s="11"/>
    </row>
    <row r="30" spans="10:17" x14ac:dyDescent="0.45">
      <c r="K30" s="11"/>
    </row>
    <row r="31" spans="10:17" x14ac:dyDescent="0.45">
      <c r="K31" s="11"/>
    </row>
    <row r="32" spans="10:17" x14ac:dyDescent="0.45">
      <c r="K32" s="11"/>
    </row>
    <row r="33" spans="11:11" x14ac:dyDescent="0.45">
      <c r="K33" s="11"/>
    </row>
    <row r="34" spans="11:11" x14ac:dyDescent="0.45">
      <c r="K34" s="11"/>
    </row>
    <row r="35" spans="11:11" x14ac:dyDescent="0.45">
      <c r="K35" s="11"/>
    </row>
    <row r="36" spans="11:11" x14ac:dyDescent="0.45">
      <c r="K36" s="11"/>
    </row>
    <row r="37" spans="11:11" x14ac:dyDescent="0.45">
      <c r="K37" s="11"/>
    </row>
    <row r="38" spans="11:11" x14ac:dyDescent="0.45">
      <c r="K38" s="11"/>
    </row>
    <row r="39" spans="11:11" x14ac:dyDescent="0.45">
      <c r="K39" s="11"/>
    </row>
    <row r="40" spans="11:11" x14ac:dyDescent="0.45">
      <c r="K40" s="11"/>
    </row>
    <row r="41" spans="11:11" x14ac:dyDescent="0.45">
      <c r="K41" s="11"/>
    </row>
    <row r="42" spans="11:11" x14ac:dyDescent="0.45">
      <c r="K42" s="11"/>
    </row>
    <row r="43" spans="11:11" x14ac:dyDescent="0.45">
      <c r="K43" s="11"/>
    </row>
    <row r="44" spans="11:11" x14ac:dyDescent="0.45">
      <c r="K44" s="11"/>
    </row>
    <row r="45" spans="11:11" x14ac:dyDescent="0.45">
      <c r="K45" s="11"/>
    </row>
    <row r="46" spans="11:11" x14ac:dyDescent="0.45">
      <c r="K46" s="11"/>
    </row>
    <row r="47" spans="11:11" x14ac:dyDescent="0.45">
      <c r="K47" s="11"/>
    </row>
    <row r="48" spans="11:11" x14ac:dyDescent="0.45">
      <c r="K48" s="11"/>
    </row>
    <row r="49" spans="11:11" x14ac:dyDescent="0.45">
      <c r="K49" s="11"/>
    </row>
    <row r="50" spans="11:11" x14ac:dyDescent="0.45">
      <c r="K50" s="11"/>
    </row>
    <row r="51" spans="11:11" x14ac:dyDescent="0.45">
      <c r="K51" s="11"/>
    </row>
    <row r="52" spans="11:11" x14ac:dyDescent="0.45">
      <c r="K52" s="11"/>
    </row>
    <row r="53" spans="11:11" x14ac:dyDescent="0.45">
      <c r="K53" s="11"/>
    </row>
    <row r="54" spans="11:11" x14ac:dyDescent="0.45">
      <c r="K54" s="11"/>
    </row>
    <row r="55" spans="11:11" x14ac:dyDescent="0.45">
      <c r="K55" s="11"/>
    </row>
    <row r="56" spans="11:11" x14ac:dyDescent="0.45">
      <c r="K56" s="11"/>
    </row>
    <row r="57" spans="11:11" x14ac:dyDescent="0.45">
      <c r="K57" s="11"/>
    </row>
    <row r="58" spans="11:11" x14ac:dyDescent="0.45">
      <c r="K58" s="11"/>
    </row>
    <row r="59" spans="11:11" x14ac:dyDescent="0.45">
      <c r="K59" s="11"/>
    </row>
    <row r="60" spans="11:11" x14ac:dyDescent="0.45">
      <c r="K60" s="11"/>
    </row>
    <row r="61" spans="11:11" x14ac:dyDescent="0.45">
      <c r="K61" s="11"/>
    </row>
    <row r="62" spans="11:11" x14ac:dyDescent="0.45">
      <c r="K62" s="11"/>
    </row>
    <row r="63" spans="11:11" x14ac:dyDescent="0.45">
      <c r="K63" s="11"/>
    </row>
    <row r="64" spans="11:11" x14ac:dyDescent="0.45">
      <c r="K64" s="11"/>
    </row>
    <row r="65" spans="11:11" x14ac:dyDescent="0.45">
      <c r="K65" s="11"/>
    </row>
    <row r="66" spans="11:11" x14ac:dyDescent="0.45">
      <c r="K66" s="11"/>
    </row>
    <row r="67" spans="11:11" x14ac:dyDescent="0.45">
      <c r="K67" s="11"/>
    </row>
    <row r="68" spans="11:11" x14ac:dyDescent="0.45">
      <c r="K68" s="11"/>
    </row>
    <row r="69" spans="11:11" x14ac:dyDescent="0.45">
      <c r="K69" s="11"/>
    </row>
    <row r="70" spans="11:11" x14ac:dyDescent="0.45">
      <c r="K70" s="11"/>
    </row>
    <row r="71" spans="11:11" x14ac:dyDescent="0.45">
      <c r="K71" s="11"/>
    </row>
    <row r="72" spans="11:11" x14ac:dyDescent="0.45">
      <c r="K72" s="11"/>
    </row>
    <row r="73" spans="11:11" x14ac:dyDescent="0.45">
      <c r="K73" s="11"/>
    </row>
    <row r="74" spans="11:11" x14ac:dyDescent="0.45">
      <c r="K74" s="11"/>
    </row>
    <row r="75" spans="11:11" x14ac:dyDescent="0.45">
      <c r="K75" s="11"/>
    </row>
    <row r="76" spans="11:11" x14ac:dyDescent="0.45">
      <c r="K76" s="11"/>
    </row>
    <row r="77" spans="11:11" x14ac:dyDescent="0.45">
      <c r="K77" s="11"/>
    </row>
    <row r="78" spans="11:11" x14ac:dyDescent="0.45">
      <c r="K78" s="11"/>
    </row>
    <row r="79" spans="11:11" x14ac:dyDescent="0.45">
      <c r="K79" s="11"/>
    </row>
    <row r="80" spans="11:11" x14ac:dyDescent="0.45">
      <c r="K80" s="11"/>
    </row>
    <row r="81" spans="11:11" x14ac:dyDescent="0.45">
      <c r="K81" s="11"/>
    </row>
    <row r="82" spans="11:11" x14ac:dyDescent="0.45">
      <c r="K82" s="11"/>
    </row>
    <row r="83" spans="11:11" x14ac:dyDescent="0.45">
      <c r="K83" s="11"/>
    </row>
    <row r="84" spans="11:11" x14ac:dyDescent="0.45">
      <c r="K84" s="11"/>
    </row>
    <row r="85" spans="11:11" x14ac:dyDescent="0.45">
      <c r="K85" s="11"/>
    </row>
    <row r="86" spans="11:11" x14ac:dyDescent="0.45">
      <c r="K86" s="11"/>
    </row>
    <row r="87" spans="11:11" x14ac:dyDescent="0.45">
      <c r="K87" s="11"/>
    </row>
    <row r="88" spans="11:11" x14ac:dyDescent="0.45">
      <c r="K88" s="11"/>
    </row>
    <row r="89" spans="11:11" x14ac:dyDescent="0.45">
      <c r="K89" s="11"/>
    </row>
    <row r="90" spans="11:11" x14ac:dyDescent="0.45">
      <c r="K90" s="11"/>
    </row>
    <row r="91" spans="11:11" x14ac:dyDescent="0.45">
      <c r="K91" s="11"/>
    </row>
    <row r="92" spans="11:11" x14ac:dyDescent="0.45">
      <c r="K92" s="11"/>
    </row>
    <row r="93" spans="11:11" x14ac:dyDescent="0.45">
      <c r="K93" s="11"/>
    </row>
    <row r="94" spans="11:11" x14ac:dyDescent="0.45">
      <c r="K94" s="11"/>
    </row>
    <row r="95" spans="11:11" x14ac:dyDescent="0.45">
      <c r="K95" s="11"/>
    </row>
    <row r="96" spans="11:11" x14ac:dyDescent="0.45">
      <c r="K96" s="11"/>
    </row>
    <row r="97" spans="11:11" x14ac:dyDescent="0.45">
      <c r="K97" s="11"/>
    </row>
    <row r="98" spans="11:11" x14ac:dyDescent="0.45">
      <c r="K98" s="11"/>
    </row>
    <row r="99" spans="11:11" x14ac:dyDescent="0.45">
      <c r="K99" s="11"/>
    </row>
    <row r="100" spans="11:11" x14ac:dyDescent="0.45">
      <c r="K100" s="11"/>
    </row>
    <row r="101" spans="11:11" x14ac:dyDescent="0.45">
      <c r="K101" s="11"/>
    </row>
    <row r="102" spans="11:11" x14ac:dyDescent="0.45">
      <c r="K102" s="11"/>
    </row>
    <row r="103" spans="11:11" x14ac:dyDescent="0.45">
      <c r="K103" s="11"/>
    </row>
    <row r="104" spans="11:11" x14ac:dyDescent="0.45">
      <c r="K104" s="11"/>
    </row>
    <row r="105" spans="11:11" x14ac:dyDescent="0.45">
      <c r="K105" s="11"/>
    </row>
    <row r="106" spans="11:11" x14ac:dyDescent="0.45">
      <c r="K106" s="11"/>
    </row>
    <row r="107" spans="11:11" x14ac:dyDescent="0.45">
      <c r="K107" s="11"/>
    </row>
    <row r="108" spans="11:11" x14ac:dyDescent="0.45">
      <c r="K108" s="11"/>
    </row>
    <row r="109" spans="11:11" x14ac:dyDescent="0.45">
      <c r="K109" s="11"/>
    </row>
    <row r="110" spans="11:11" x14ac:dyDescent="0.45">
      <c r="K110" s="11"/>
    </row>
    <row r="111" spans="11:11" x14ac:dyDescent="0.45">
      <c r="K111" s="11"/>
    </row>
    <row r="112" spans="11:11" x14ac:dyDescent="0.45">
      <c r="K112" s="11"/>
    </row>
    <row r="113" spans="11:11" x14ac:dyDescent="0.45">
      <c r="K113" s="11"/>
    </row>
    <row r="114" spans="11:11" x14ac:dyDescent="0.45">
      <c r="K114" s="11"/>
    </row>
    <row r="115" spans="11:11" x14ac:dyDescent="0.45">
      <c r="K115" s="11"/>
    </row>
    <row r="116" spans="11:11" x14ac:dyDescent="0.45">
      <c r="K116" s="11"/>
    </row>
    <row r="117" spans="11:11" x14ac:dyDescent="0.45">
      <c r="K117" s="11"/>
    </row>
    <row r="118" spans="11:11" x14ac:dyDescent="0.45">
      <c r="K118" s="11"/>
    </row>
    <row r="119" spans="11:11" x14ac:dyDescent="0.45">
      <c r="K119" s="11"/>
    </row>
    <row r="120" spans="11:11" x14ac:dyDescent="0.45">
      <c r="K120" s="11"/>
    </row>
    <row r="121" spans="11:11" x14ac:dyDescent="0.45">
      <c r="K121" s="11"/>
    </row>
    <row r="122" spans="11:11" x14ac:dyDescent="0.45">
      <c r="K122" s="11"/>
    </row>
    <row r="123" spans="11:11" x14ac:dyDescent="0.45">
      <c r="K123" s="11"/>
    </row>
    <row r="124" spans="11:11" x14ac:dyDescent="0.45">
      <c r="K124" s="11"/>
    </row>
    <row r="125" spans="11:11" x14ac:dyDescent="0.45">
      <c r="K125" s="11"/>
    </row>
    <row r="126" spans="11:11" x14ac:dyDescent="0.45">
      <c r="K126" s="11"/>
    </row>
  </sheetData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qPCR</vt:lpstr>
      <vt:lpstr>cDNA_Agilent</vt:lpstr>
      <vt:lpstr>Lib_Agilent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Maynard</dc:creator>
  <cp:lastModifiedBy>Seyun Oh</cp:lastModifiedBy>
  <cp:lastPrinted>2021-11-03T13:38:35Z</cp:lastPrinted>
  <dcterms:created xsi:type="dcterms:W3CDTF">2020-07-21T18:20:54Z</dcterms:created>
  <dcterms:modified xsi:type="dcterms:W3CDTF">2023-11-07T22:56:43Z</dcterms:modified>
</cp:coreProperties>
</file>