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page9/Desktop/Stephanie/Notes/Sequencing Records/"/>
    </mc:Choice>
  </mc:AlternateContent>
  <xr:revisionPtr revIDLastSave="0" documentId="13_ncr:1_{C5ED3DF6-BC03-BD44-8AC3-C0B5A7C65ABE}" xr6:coauthVersionLast="36" xr6:coauthVersionMax="47" xr10:uidLastSave="{00000000-0000-0000-0000-000000000000}"/>
  <bookViews>
    <workbookView xWindow="17580" yWindow="1640" windowWidth="34280" windowHeight="20760" tabRatio="500" xr2:uid="{00000000-000D-0000-FFFF-FFFF00000000}"/>
  </bookViews>
  <sheets>
    <sheet name="Summary" sheetId="1" r:id="rId1"/>
    <sheet name="cDNA Agilent" sheetId="3" r:id="rId2"/>
    <sheet name="Lib Agilent" sheetId="5" r:id="rId3"/>
    <sheet name="blank" sheetId="7" r:id="rId4"/>
    <sheet name="blank2" sheetId="2" r:id="rId5"/>
  </sheets>
  <definedNames>
    <definedName name="_xlnm.Print_Area" localSheetId="3">blank!#REF!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8" i="1" l="1"/>
  <c r="W47" i="3" l="1"/>
  <c r="W46" i="3"/>
  <c r="W45" i="3"/>
  <c r="W44" i="3"/>
  <c r="W43" i="3"/>
  <c r="W42" i="3"/>
  <c r="W41" i="3"/>
  <c r="W40" i="3"/>
  <c r="V17" i="1"/>
  <c r="P17" i="1"/>
  <c r="K17" i="1"/>
  <c r="J17" i="1"/>
  <c r="V16" i="1"/>
  <c r="P16" i="1"/>
  <c r="K16" i="1"/>
  <c r="J16" i="1"/>
  <c r="V15" i="1"/>
  <c r="P15" i="1"/>
  <c r="K15" i="1"/>
  <c r="J15" i="1"/>
  <c r="V14" i="1"/>
  <c r="P14" i="1"/>
  <c r="K14" i="1"/>
  <c r="J14" i="1"/>
  <c r="V13" i="1"/>
  <c r="P13" i="1"/>
  <c r="K13" i="1"/>
  <c r="J13" i="1"/>
  <c r="V12" i="1"/>
  <c r="P12" i="1"/>
  <c r="K12" i="1"/>
  <c r="J12" i="1"/>
  <c r="V11" i="1"/>
  <c r="P11" i="1"/>
  <c r="K11" i="1"/>
  <c r="J11" i="1"/>
  <c r="V10" i="1"/>
  <c r="P10" i="1"/>
  <c r="K10" i="1"/>
  <c r="J10" i="1"/>
  <c r="W11" i="3"/>
  <c r="W10" i="3"/>
  <c r="W9" i="3"/>
  <c r="W8" i="3"/>
  <c r="W7" i="3"/>
  <c r="W6" i="3"/>
  <c r="W5" i="3"/>
  <c r="W4" i="3"/>
  <c r="J2" i="1"/>
  <c r="K2" i="1"/>
  <c r="V3" i="1"/>
  <c r="V4" i="1"/>
  <c r="V5" i="1"/>
  <c r="V6" i="1"/>
  <c r="V7" i="1"/>
  <c r="V8" i="1"/>
  <c r="V9" i="1"/>
  <c r="V2" i="1"/>
  <c r="P9" i="1" l="1"/>
  <c r="P7" i="1"/>
  <c r="P2" i="1"/>
  <c r="P3" i="1"/>
  <c r="P4" i="1"/>
  <c r="P5" i="1"/>
  <c r="P6" i="1"/>
  <c r="P8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</calcChain>
</file>

<file path=xl/sharedStrings.xml><?xml version="1.0" encoding="utf-8"?>
<sst xmlns="http://schemas.openxmlformats.org/spreadsheetml/2006/main" count="334" uniqueCount="151">
  <si>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</si>
  <si>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</si>
  <si>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</si>
  <si>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</si>
  <si>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</si>
  <si>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</si>
  <si>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</si>
  <si>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</si>
  <si>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</si>
  <si>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</si>
  <si>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</si>
  <si>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[cDNA] pg/ul</t>
  </si>
  <si>
    <t>cDNA Input</t>
  </si>
  <si>
    <t>Total cDNA ng</t>
  </si>
  <si>
    <t>SI cycles</t>
  </si>
  <si>
    <t>index_name</t>
  </si>
  <si>
    <t>index(i7)</t>
  </si>
  <si>
    <t>index2_workflow_a(i5)</t>
  </si>
  <si>
    <t>index2_workflow_b(i5)</t>
  </si>
  <si>
    <t>Ave frag length</t>
  </si>
  <si>
    <t>Agilent [pg/ul]</t>
  </si>
  <si>
    <t>% Coverage Array</t>
  </si>
  <si>
    <t xml:space="preserve">Est Read Pairs </t>
  </si>
  <si>
    <t/>
  </si>
  <si>
    <t>Br8325</t>
  </si>
  <si>
    <t>1v_svb</t>
  </si>
  <si>
    <t>2v_svb</t>
  </si>
  <si>
    <t>3v_svb</t>
  </si>
  <si>
    <t>4v_svb</t>
  </si>
  <si>
    <t>5v_svb</t>
  </si>
  <si>
    <t>Br8492</t>
  </si>
  <si>
    <t>6v_svb</t>
  </si>
  <si>
    <t>7v_svb</t>
  </si>
  <si>
    <t>8v_svb</t>
  </si>
  <si>
    <t>V11U08-082</t>
  </si>
  <si>
    <t>V11U08-083</t>
  </si>
  <si>
    <t>NAc</t>
  </si>
  <si>
    <t>SI-TT-D9</t>
  </si>
  <si>
    <t>TGGTCCCAAG</t>
  </si>
  <si>
    <t>CCTCTGGCGT</t>
  </si>
  <si>
    <t>ACGCCAGAGG</t>
  </si>
  <si>
    <t>SI-TT-E9</t>
  </si>
  <si>
    <t>TGTCCCAACG</t>
  </si>
  <si>
    <t>TCGATGTCCA</t>
  </si>
  <si>
    <t>TGGACATCGA</t>
  </si>
  <si>
    <t>SI-TT-F9</t>
  </si>
  <si>
    <t>GTCCCATCAA</t>
  </si>
  <si>
    <t>CGAACGTGAC</t>
  </si>
  <si>
    <t>GTCACGTTCG</t>
  </si>
  <si>
    <t>SI-TT-G9</t>
  </si>
  <si>
    <t>CCGGAGGAAG</t>
  </si>
  <si>
    <t>TGCGGATGTT</t>
  </si>
  <si>
    <t>AACATCCGCA</t>
  </si>
  <si>
    <t>SI-TT-H9</t>
  </si>
  <si>
    <t>AGAACTTAGA</t>
  </si>
  <si>
    <t>CGAGTCCTTT</t>
  </si>
  <si>
    <t>AAAGGACTCG</t>
  </si>
  <si>
    <t>SI-TT-A10</t>
  </si>
  <si>
    <t>CGTGACATGC</t>
  </si>
  <si>
    <t>ATGGTCTAAA</t>
  </si>
  <si>
    <t>TTTAGACCAT</t>
  </si>
  <si>
    <t>SI-TT-B10</t>
  </si>
  <si>
    <t>GCCCGATGGA</t>
  </si>
  <si>
    <t>AATCGTCTAG</t>
  </si>
  <si>
    <t>CTAGACGATT</t>
  </si>
  <si>
    <t>SI-TT-C10</t>
  </si>
  <si>
    <t>AGAATGGTTT</t>
  </si>
  <si>
    <t>GAGGGTGGGA</t>
  </si>
  <si>
    <t>TCCCACCCTC</t>
  </si>
  <si>
    <t>sample1-Vis1-Br8325-lib</t>
  </si>
  <si>
    <t>sample2-Vis1-Br8325-lib</t>
  </si>
  <si>
    <t>Name on BioA run</t>
  </si>
  <si>
    <t>Name for Sequencing</t>
  </si>
  <si>
    <t>Dilution (1 in N)</t>
  </si>
  <si>
    <t>sample4-Vis1-lib</t>
  </si>
  <si>
    <t>sample5-Vis1-lib</t>
  </si>
  <si>
    <t>sample6-Vis1-lib</t>
  </si>
  <si>
    <t>Back - 7</t>
  </si>
  <si>
    <t>Back - 8</t>
  </si>
  <si>
    <t>NO DILUTION</t>
  </si>
  <si>
    <t>Sample name for BioA</t>
  </si>
  <si>
    <t>sample1_Br8325</t>
  </si>
  <si>
    <t>sample2_Br8325</t>
  </si>
  <si>
    <t>sample3_Br8325</t>
  </si>
  <si>
    <t>sample4_Br8325</t>
  </si>
  <si>
    <t>sample5_Br8492</t>
  </si>
  <si>
    <t>sample6_Br8492</t>
  </si>
  <si>
    <t>sample7_Br8492</t>
  </si>
  <si>
    <t>sample8_Br8492</t>
  </si>
  <si>
    <t>9v_svb</t>
  </si>
  <si>
    <t>Br6471</t>
  </si>
  <si>
    <t>V11U23-406</t>
  </si>
  <si>
    <t>SI-TT-D10</t>
  </si>
  <si>
    <t>ATGCGAATGG</t>
  </si>
  <si>
    <t>ACAAGTGTCG</t>
  </si>
  <si>
    <t>CGACACTTGT</t>
  </si>
  <si>
    <t>10v_svb</t>
  </si>
  <si>
    <t>SI-TT-E10</t>
  </si>
  <si>
    <t>CACAATCCCA</t>
  </si>
  <si>
    <t>ATATCCACAA</t>
  </si>
  <si>
    <t>TTGTGGATAT</t>
  </si>
  <si>
    <t>11v_svb</t>
  </si>
  <si>
    <t>Br8667</t>
  </si>
  <si>
    <t>SI-TT-F10</t>
  </si>
  <si>
    <t>CCGGCAACTG</t>
  </si>
  <si>
    <t>CGGTTTAACA</t>
  </si>
  <si>
    <t>TGTTAAACCG</t>
  </si>
  <si>
    <t>12v_svb</t>
  </si>
  <si>
    <t>SI-TT-G10</t>
  </si>
  <si>
    <t>ACTTTACGTG</t>
  </si>
  <si>
    <t>TGAACGCCCT</t>
  </si>
  <si>
    <t>AGGGCGTTCA</t>
  </si>
  <si>
    <t>13v_svb</t>
  </si>
  <si>
    <t>Br2720</t>
  </si>
  <si>
    <t>V11U23-404</t>
  </si>
  <si>
    <t>SI-TT-H10</t>
  </si>
  <si>
    <t>TTATCTAGGG</t>
  </si>
  <si>
    <t>AAAGGCTCTA</t>
  </si>
  <si>
    <t>TAGAGCCTTT</t>
  </si>
  <si>
    <t>14v_svb</t>
  </si>
  <si>
    <t>SI-TT-A11</t>
  </si>
  <si>
    <t>CGGAACCCAA</t>
  </si>
  <si>
    <t>GATTCGAGGA</t>
  </si>
  <si>
    <t>TCCTCGAATC</t>
  </si>
  <si>
    <t>15v_svb</t>
  </si>
  <si>
    <t>SI-TT-B11</t>
  </si>
  <si>
    <t>TCTTACTTGC</t>
  </si>
  <si>
    <t>TGACCTCTAG</t>
  </si>
  <si>
    <t>CTAGAGGTCA</t>
  </si>
  <si>
    <t>16v_svb</t>
  </si>
  <si>
    <t>SI-TT-C11</t>
  </si>
  <si>
    <t>ATGGGTGAAA</t>
  </si>
  <si>
    <t>CTTGGGAATT</t>
  </si>
  <si>
    <t>AATTCCCAAG</t>
  </si>
  <si>
    <t>sample9-Vis2-Br6471-cDNA</t>
  </si>
  <si>
    <t>sample10-Vis2-Br6471-cDNA</t>
  </si>
  <si>
    <t>sample11-Vis2-Br8667-cDNA</t>
  </si>
  <si>
    <t>sample12-Vis2-Br8667-cDNA</t>
  </si>
  <si>
    <t>sample13-Vis2-Br2720-cDNA</t>
  </si>
  <si>
    <t>sample14-Vis2-Br2720-cDNA</t>
  </si>
  <si>
    <t>sample15-Vis2-Br2720-cDNA</t>
  </si>
  <si>
    <t>sample16-Vis2-Br2720-cDNA</t>
  </si>
  <si>
    <t>sample9-Vis2-lib</t>
  </si>
  <si>
    <t>sample10-Vis2-lib</t>
  </si>
  <si>
    <t>sample11-Vis2-lib</t>
  </si>
  <si>
    <t>sample12-Vis2-lib</t>
  </si>
  <si>
    <t>sample13-Vis2-lib</t>
  </si>
  <si>
    <t>sample14-Vis2-lib</t>
  </si>
  <si>
    <t>sample15-Vis2-lib</t>
  </si>
  <si>
    <t>sample16-Vis2-lib</t>
  </si>
  <si>
    <t>NO DILUTIONS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</si>
</sst>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5" fillId="2" borderId="1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406400</xdr:colOff>
      <xdr:row>0</xdr:row>
      <xdr:rowOff>63500</xdr:rowOff>
    </xdr:from>
    <xdr:to>
      <xdr:col>10</xdr:col>
      <xdr:colOff>444500</xdr:colOff>
      <xdr:row>34</xdr:row>
      <xdr:rowOff>198080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BCCAD5E-C136-A94F-A6B6-89B3B3A95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" y="63500"/>
          <a:ext cx="8547100" cy="803398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37</xdr:row>
      <xdr:rowOff>139700</xdr:rowOff>
    </xdr:from>
    <xdr:to>
      <xdr:col>9</xdr:col>
      <xdr:colOff>482600</xdr:colOff>
      <xdr:row>71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0B5E16-91BE-4B4F-8799-429BD10F80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5682"/>
        <a:stretch/>
      </xdr:blipFill>
      <xdr:spPr>
        <a:xfrm>
          <a:off x="368300" y="8648700"/>
          <a:ext cx="7772400" cy="7721600"/>
        </a:xfrm>
        <a:prstGeom prst="rect">
          <a:avLst/>
        </a:prstGeom>
      </xdr:spPr>
    </xdr:pic>
    <xdr:clientData/>
  </xdr:twoCellAnchor>
  <xdr:twoCellAnchor>
    <xdr:from>
      <xdr:col>0</xdr:col>
      <xdr:colOff>482600</xdr:colOff>
      <xdr:row>37</xdr:row>
      <xdr:rowOff>177800</xdr:rowOff>
    </xdr:from>
    <xdr:to>
      <xdr:col>4</xdr:col>
      <xdr:colOff>25400</xdr:colOff>
      <xdr:row>55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A96E8E5-5F65-1A4C-BCFF-BC71B75C85CE}"/>
            </a:ext>
          </a:extLst>
        </xdr:cNvPr>
        <xdr:cNvSpPr/>
      </xdr:nvSpPr>
      <xdr:spPr>
        <a:xfrm>
          <a:off x="482600" y="8686800"/>
          <a:ext cx="2946400" cy="3517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114300</xdr:rowOff>
    </xdr:from>
    <xdr:to>
      <xdr:col>9</xdr:col>
      <xdr:colOff>279400</xdr:colOff>
      <xdr:row>42</xdr:row>
      <xdr:rowOff>16025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A8467-9321-53B0-BA9B-8B07A833F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114300"/>
          <a:ext cx="7772400" cy="8817125"/>
        </a:xfrm>
        <a:prstGeom prst="rect">
          <a:avLst/>
        </a:prstGeom>
      </xdr:spPr>
    </xdr:pic>
    <xdr:clientData/>
  </xdr:twoCellAnchor>
  <xdr:twoCellAnchor>
    <xdr:from>
      <xdr:col>6</xdr:col>
      <xdr:colOff>88900</xdr:colOff>
      <xdr:row>28</xdr:row>
      <xdr:rowOff>127000</xdr:rowOff>
    </xdr:from>
    <xdr:to>
      <xdr:col>9</xdr:col>
      <xdr:colOff>114300</xdr:colOff>
      <xdr:row>35</xdr:row>
      <xdr:rowOff>139700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4FA16E5-FFA3-7D43-BC6B-A9512F451F22}"/>
            </a:ext>
          </a:extLst>
        </xdr:cNvPr>
        <xdr:cNvSpPr/>
      </xdr:nvSpPr>
      <xdr:spPr>
        <a:xfrm>
          <a:off x="5194300" y="6197600"/>
          <a:ext cx="25781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177800</xdr:colOff>
      <xdr:row>35</xdr:row>
      <xdr:rowOff>76200</xdr:rowOff>
    </xdr:from>
    <xdr:to>
      <xdr:col>6</xdr:col>
      <xdr:colOff>88900</xdr:colOff>
      <xdr:row>42</xdr:row>
      <xdr:rowOff>88900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C0635E6-A69B-2441-8488-5671D452BF50}"/>
            </a:ext>
          </a:extLst>
        </xdr:cNvPr>
        <xdr:cNvSpPr/>
      </xdr:nvSpPr>
      <xdr:spPr>
        <a:xfrm>
          <a:off x="177800" y="7569200"/>
          <a:ext cx="50165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584200</xdr:colOff>
      <xdr:row>1</xdr:row>
      <xdr:rowOff>88900</xdr:rowOff>
    </xdr:from>
    <xdr:to>
      <xdr:col>4</xdr:col>
      <xdr:colOff>495300</xdr:colOff>
      <xdr:row>17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B139763-7889-A441-98E8-5967F328699C}"/>
            </a:ext>
          </a:extLst>
        </xdr:cNvPr>
        <xdr:cNvSpPr/>
      </xdr:nvSpPr>
      <xdr:spPr>
        <a:xfrm>
          <a:off x="3136900" y="292100"/>
          <a:ext cx="762000" cy="3251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203200</xdr:colOff>
      <xdr:row>45</xdr:row>
      <xdr:rowOff>63500</xdr:rowOff>
    </xdr:from>
    <xdr:to>
      <xdr:col>9</xdr:col>
      <xdr:colOff>317500</xdr:colOff>
      <xdr:row>89</xdr:row>
      <xdr:rowOff>34003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7AE956-0D7A-9F98-FC60-98108CA6B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" y="9588500"/>
          <a:ext cx="7772400" cy="9165303"/>
        </a:xfrm>
        <a:prstGeom prst="rect">
          <a:avLst/>
        </a:prstGeom>
      </xdr:spPr>
    </xdr:pic>
    <xdr:clientData/>
  </xdr:twoCellAnchor>
  <xdr:twoCellAnchor>
    <xdr:from>
      <xdr:col>6</xdr:col>
      <xdr:colOff>215900</xdr:colOff>
      <xdr:row>75</xdr:row>
      <xdr:rowOff>63500</xdr:rowOff>
    </xdr:from>
    <xdr:to>
      <xdr:col>9</xdr:col>
      <xdr:colOff>241300</xdr:colOff>
      <xdr:row>82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170AEAF-201B-7640-BEDD-BF64AE86185B}"/>
            </a:ext>
          </a:extLst>
        </xdr:cNvPr>
        <xdr:cNvSpPr/>
      </xdr:nvSpPr>
      <xdr:spPr>
        <a:xfrm>
          <a:off x="5321300" y="15938500"/>
          <a:ext cx="25781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304800</xdr:colOff>
      <xdr:row>81</xdr:row>
      <xdr:rowOff>165100</xdr:rowOff>
    </xdr:from>
    <xdr:to>
      <xdr:col>6</xdr:col>
      <xdr:colOff>215900</xdr:colOff>
      <xdr:row>88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029126A-ACCF-4248-A20C-7D8BB6614CE1}"/>
            </a:ext>
          </a:extLst>
        </xdr:cNvPr>
        <xdr:cNvSpPr/>
      </xdr:nvSpPr>
      <xdr:spPr>
        <a:xfrm>
          <a:off x="304800" y="17259300"/>
          <a:ext cx="50165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685800</xdr:colOff>
      <xdr:row>46</xdr:row>
      <xdr:rowOff>38100</xdr:rowOff>
    </xdr:from>
    <xdr:to>
      <xdr:col>4</xdr:col>
      <xdr:colOff>596900</xdr:colOff>
      <xdr:row>63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F7BF041-B2EB-C845-83CD-805B8F55553D}"/>
            </a:ext>
          </a:extLst>
        </xdr:cNvPr>
        <xdr:cNvSpPr/>
      </xdr:nvSpPr>
      <xdr:spPr>
        <a:xfrm>
          <a:off x="3238500" y="9766300"/>
          <a:ext cx="762000" cy="3441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114300</xdr:colOff>
      <xdr:row>92</xdr:row>
      <xdr:rowOff>63500</xdr:rowOff>
    </xdr:from>
    <xdr:to>
      <xdr:col>10</xdr:col>
      <xdr:colOff>40386</xdr:colOff>
      <xdr:row>124</xdr:row>
      <xdr:rowOff>160055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014C8E5-28AD-15CD-0389-428667F1D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19392900"/>
          <a:ext cx="8435086" cy="6789455"/>
        </a:xfrm>
        <a:prstGeom prst="rect">
          <a:avLst/>
        </a:prstGeom>
      </xdr:spPr>
    </xdr:pic>
    <xdr:clientData/>
  </xdr:twoCellAnchor>
  <xdr:twoCellAnchor>
    <xdr:from>
      <xdr:col>2</xdr:col>
      <xdr:colOff>431800</xdr:colOff>
      <xdr:row>93</xdr:row>
      <xdr:rowOff>88900</xdr:rowOff>
    </xdr:from>
    <xdr:to>
      <xdr:col>3</xdr:col>
      <xdr:colOff>152400</xdr:colOff>
      <xdr:row>110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3326CFE-2DE9-004C-816C-2210A9AF581A}"/>
            </a:ext>
          </a:extLst>
        </xdr:cNvPr>
        <xdr:cNvSpPr/>
      </xdr:nvSpPr>
      <xdr:spPr>
        <a:xfrm>
          <a:off x="2133600" y="19621500"/>
          <a:ext cx="571500" cy="3441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304800</xdr:colOff>
      <xdr:row>117</xdr:row>
      <xdr:rowOff>63500</xdr:rowOff>
    </xdr:from>
    <xdr:to>
      <xdr:col>9</xdr:col>
      <xdr:colOff>660400</xdr:colOff>
      <xdr:row>124</xdr:row>
      <xdr:rowOff>76200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8C7062F-1135-7648-B926-3AE3039D85F5}"/>
            </a:ext>
          </a:extLst>
        </xdr:cNvPr>
        <xdr:cNvSpPr/>
      </xdr:nvSpPr>
      <xdr:spPr>
        <a:xfrm>
          <a:off x="2857500" y="24663400"/>
          <a:ext cx="54610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533400</xdr:colOff>
      <xdr:row>127</xdr:row>
      <xdr:rowOff>165100</xdr:rowOff>
    </xdr:from>
    <xdr:to>
      <xdr:col>9</xdr:col>
      <xdr:colOff>647700</xdr:colOff>
      <xdr:row>162</xdr:row>
      <xdr:rowOff>81029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2566E5-850D-6347-965D-39037B882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" y="26797000"/>
          <a:ext cx="7772400" cy="7662929"/>
        </a:xfrm>
        <a:prstGeom prst="rect">
          <a:avLst/>
        </a:prstGeom>
      </xdr:spPr>
    </xdr:pic>
    <xdr:clientData/>
  </xdr:twoCellAnchor>
  <xdr:twoCellAnchor>
    <xdr:from>
      <xdr:col>0</xdr:col>
      <xdr:colOff>609600</xdr:colOff>
      <xdr:row>127</xdr:row>
      <xdr:rowOff>165100</xdr:rowOff>
    </xdr:from>
    <xdr:to>
      <xdr:col>4</xdr:col>
      <xdr:colOff>152400</xdr:colOff>
      <xdr:row>145</xdr:row>
      <xdr:rowOff>50800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71C1A45-F782-2E46-8D48-B7CA209203F1}"/>
            </a:ext>
          </a:extLst>
        </xdr:cNvPr>
        <xdr:cNvSpPr/>
      </xdr:nvSpPr>
      <xdr:spPr>
        <a:xfrm>
          <a:off x="609600" y="26797000"/>
          <a:ext cx="2946400" cy="3543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8"/>
  <sheetViews>
    <sheetView tabSelected="1" zoomScale="82" zoomScaleNormal="82" workbookViewId="0">
      <pane ySplit="1" topLeftCell="A2" activePane="bottomLeft" state="frozen"/>
      <selection pane="bottomLeft" activeCell="V29" sqref="V29"/>
    </sheetView>
  </sheetViews>
  <sheetFormatPr baseColWidth="10" defaultColWidth="11.1640625" defaultRowHeight="21" x14ac:dyDescent="0.25"/>
  <cols>
    <col min="1" max="3" width="11.1640625" style="17"/>
    <col min="4" max="4" width="19.33203125" style="17" customWidth="1"/>
    <col min="5" max="5" width="9.33203125" style="17" customWidth="1"/>
    <col min="6" max="6" width="8.1640625" style="17" customWidth="1"/>
    <col min="7" max="7" width="14.83203125" style="17" customWidth="1"/>
    <col min="8" max="8" width="13.1640625" style="17" customWidth="1"/>
    <col min="9" max="9" width="19.5" style="19" customWidth="1"/>
    <col min="10" max="10" width="14" style="17" customWidth="1"/>
    <col min="11" max="12" width="11.1640625" style="17"/>
    <col min="13" max="14" width="16.83203125" style="17" customWidth="1"/>
    <col min="15" max="15" width="19.6640625" style="17" customWidth="1"/>
    <col min="16" max="16" width="16.83203125" style="17" customWidth="1"/>
    <col min="17" max="17" width="16.5" style="17" customWidth="1"/>
    <col min="18" max="18" width="17.5" style="17" bestFit="1" customWidth="1"/>
    <col min="19" max="19" width="19.6640625" style="17" customWidth="1"/>
    <col min="20" max="20" width="20.33203125" style="17" customWidth="1"/>
    <col min="21" max="21" width="15.83203125" style="17" customWidth="1"/>
    <col min="22" max="22" width="15.1640625" style="17" customWidth="1"/>
    <col min="23" max="16384" width="11.1640625" style="17"/>
  </cols>
  <sheetData>
    <row r="1" spans="1:25" s="12" customFormat="1" ht="44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9</v>
      </c>
      <c r="G1" s="10" t="s">
        <v>10</v>
      </c>
      <c r="H1" s="10" t="s">
        <v>11</v>
      </c>
      <c r="I1" s="11" t="s">
        <v>73</v>
      </c>
      <c r="J1" s="10" t="s">
        <v>13</v>
      </c>
      <c r="K1" s="10" t="s">
        <v>12</v>
      </c>
      <c r="L1" s="10" t="s">
        <v>14</v>
      </c>
      <c r="M1" s="10" t="s">
        <v>19</v>
      </c>
      <c r="N1" s="10" t="s">
        <v>20</v>
      </c>
      <c r="O1" s="10" t="s">
        <v>73</v>
      </c>
      <c r="P1" s="10" t="s">
        <v>20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21</v>
      </c>
      <c r="V1" s="10" t="s">
        <v>22</v>
      </c>
    </row>
    <row r="2" spans="1:25" x14ac:dyDescent="0.25">
      <c r="A2" s="13" t="s">
        <v>25</v>
      </c>
      <c r="B2" s="13" t="s">
        <v>36</v>
      </c>
      <c r="C2" s="13" t="s">
        <v>24</v>
      </c>
      <c r="D2" s="13" t="s">
        <v>34</v>
      </c>
      <c r="E2" s="13" t="s">
        <v>5</v>
      </c>
      <c r="F2" s="14">
        <v>17.09</v>
      </c>
      <c r="G2" s="13">
        <v>18</v>
      </c>
      <c r="H2" s="13">
        <v>3341.81</v>
      </c>
      <c r="I2" s="14">
        <v>3</v>
      </c>
      <c r="J2" s="14">
        <f>(H2*I2*40)/1000</f>
        <v>401.0172</v>
      </c>
      <c r="K2" s="14">
        <f>0.25*J2</f>
        <v>100.2543</v>
      </c>
      <c r="L2" s="13">
        <v>16</v>
      </c>
      <c r="M2" s="13">
        <v>474</v>
      </c>
      <c r="N2" s="13">
        <v>3766.79</v>
      </c>
      <c r="O2" s="14">
        <v>2</v>
      </c>
      <c r="P2" s="15">
        <f>N2*O2</f>
        <v>7533.58</v>
      </c>
      <c r="Q2" s="24" t="s">
        <v>37</v>
      </c>
      <c r="R2" s="24" t="s">
        <v>38</v>
      </c>
      <c r="S2" s="24" t="s">
        <v>39</v>
      </c>
      <c r="T2" s="24" t="s">
        <v>40</v>
      </c>
      <c r="U2" s="16">
        <v>95</v>
      </c>
      <c r="V2" s="13">
        <f>((U2/100)*5000*60000)</f>
        <v>285000000</v>
      </c>
      <c r="X2" s="18"/>
      <c r="Y2" s="18"/>
    </row>
    <row r="3" spans="1:25" x14ac:dyDescent="0.25">
      <c r="A3" s="13" t="s">
        <v>26</v>
      </c>
      <c r="B3" s="13" t="s">
        <v>36</v>
      </c>
      <c r="C3" s="13" t="s">
        <v>24</v>
      </c>
      <c r="D3" s="13" t="s">
        <v>34</v>
      </c>
      <c r="E3" s="13" t="s">
        <v>6</v>
      </c>
      <c r="F3" s="14">
        <v>17.3</v>
      </c>
      <c r="G3" s="13">
        <v>18</v>
      </c>
      <c r="H3" s="13">
        <v>2483.6799999999998</v>
      </c>
      <c r="I3" s="19">
        <v>3</v>
      </c>
      <c r="J3" s="14">
        <f t="shared" ref="J3:J9" si="0">(H3*I3*40)/1000</f>
        <v>298.04159999999996</v>
      </c>
      <c r="K3" s="14">
        <f t="shared" ref="K3:K9" si="1">0.25*J3</f>
        <v>74.51039999999999</v>
      </c>
      <c r="L3" s="13">
        <v>16</v>
      </c>
      <c r="M3" s="13">
        <v>455</v>
      </c>
      <c r="N3" s="13">
        <v>3262.45</v>
      </c>
      <c r="O3" s="14">
        <v>2</v>
      </c>
      <c r="P3" s="15">
        <f t="shared" ref="P3:P8" si="2">N3*O3</f>
        <v>6524.9</v>
      </c>
      <c r="Q3" s="24" t="s">
        <v>41</v>
      </c>
      <c r="R3" s="24" t="s">
        <v>42</v>
      </c>
      <c r="S3" s="24" t="s">
        <v>43</v>
      </c>
      <c r="T3" s="24" t="s">
        <v>44</v>
      </c>
      <c r="U3" s="16">
        <v>90</v>
      </c>
      <c r="V3" s="13">
        <f t="shared" ref="V3:V9" si="3">((U3/100)*5000*60000)</f>
        <v>270000000</v>
      </c>
      <c r="X3" s="18"/>
      <c r="Y3" s="18"/>
    </row>
    <row r="4" spans="1:25" x14ac:dyDescent="0.25">
      <c r="A4" s="13" t="s">
        <v>27</v>
      </c>
      <c r="B4" s="13" t="s">
        <v>36</v>
      </c>
      <c r="C4" s="13" t="s">
        <v>24</v>
      </c>
      <c r="D4" s="13" t="s">
        <v>34</v>
      </c>
      <c r="E4" s="13" t="s">
        <v>7</v>
      </c>
      <c r="F4" s="14">
        <v>17.21</v>
      </c>
      <c r="G4" s="13">
        <v>18</v>
      </c>
      <c r="H4" s="13">
        <v>3025.24</v>
      </c>
      <c r="I4" s="14">
        <v>3</v>
      </c>
      <c r="J4" s="14">
        <f t="shared" si="0"/>
        <v>363.02879999999999</v>
      </c>
      <c r="K4" s="14">
        <f t="shared" si="1"/>
        <v>90.757199999999997</v>
      </c>
      <c r="L4" s="13">
        <v>16</v>
      </c>
      <c r="M4" s="13">
        <v>451</v>
      </c>
      <c r="N4" s="13">
        <v>4455.82</v>
      </c>
      <c r="O4" s="14">
        <v>2</v>
      </c>
      <c r="P4" s="15">
        <f t="shared" si="2"/>
        <v>8911.64</v>
      </c>
      <c r="Q4" s="24" t="s">
        <v>45</v>
      </c>
      <c r="R4" s="24" t="s">
        <v>46</v>
      </c>
      <c r="S4" s="24" t="s">
        <v>47</v>
      </c>
      <c r="T4" s="24" t="s">
        <v>48</v>
      </c>
      <c r="U4" s="16">
        <v>90</v>
      </c>
      <c r="V4" s="13">
        <f t="shared" si="3"/>
        <v>270000000</v>
      </c>
      <c r="X4" s="18"/>
      <c r="Y4" s="18"/>
    </row>
    <row r="5" spans="1:25" x14ac:dyDescent="0.25">
      <c r="A5" s="13" t="s">
        <v>28</v>
      </c>
      <c r="B5" s="13" t="s">
        <v>36</v>
      </c>
      <c r="C5" s="13" t="s">
        <v>24</v>
      </c>
      <c r="D5" s="13" t="s">
        <v>34</v>
      </c>
      <c r="E5" s="13" t="s">
        <v>8</v>
      </c>
      <c r="F5" s="14">
        <v>17.28</v>
      </c>
      <c r="G5" s="13">
        <v>18</v>
      </c>
      <c r="H5" s="13">
        <v>2523.4899999999998</v>
      </c>
      <c r="I5" s="14">
        <v>2</v>
      </c>
      <c r="J5" s="14">
        <f t="shared" si="0"/>
        <v>201.87919999999997</v>
      </c>
      <c r="K5" s="14">
        <f t="shared" si="1"/>
        <v>50.469799999999992</v>
      </c>
      <c r="L5" s="13">
        <v>16</v>
      </c>
      <c r="M5" s="13">
        <v>465</v>
      </c>
      <c r="N5" s="13">
        <v>3037.4</v>
      </c>
      <c r="O5" s="14">
        <v>2</v>
      </c>
      <c r="P5" s="15">
        <f t="shared" si="2"/>
        <v>6074.8</v>
      </c>
      <c r="Q5" s="24" t="s">
        <v>49</v>
      </c>
      <c r="R5" s="24" t="s">
        <v>50</v>
      </c>
      <c r="S5" s="24" t="s">
        <v>51</v>
      </c>
      <c r="T5" s="24" t="s">
        <v>52</v>
      </c>
      <c r="U5" s="16">
        <v>95</v>
      </c>
      <c r="V5" s="13">
        <f t="shared" si="3"/>
        <v>285000000</v>
      </c>
      <c r="X5" s="18"/>
      <c r="Y5" s="18"/>
    </row>
    <row r="6" spans="1:25" x14ac:dyDescent="0.25">
      <c r="A6" s="13" t="s">
        <v>29</v>
      </c>
      <c r="B6" s="13" t="s">
        <v>36</v>
      </c>
      <c r="C6" s="13" t="s">
        <v>30</v>
      </c>
      <c r="D6" s="13" t="s">
        <v>35</v>
      </c>
      <c r="E6" s="13" t="s">
        <v>5</v>
      </c>
      <c r="F6" s="14">
        <v>17.32</v>
      </c>
      <c r="G6" s="13">
        <v>18</v>
      </c>
      <c r="H6" s="13">
        <v>3473.32</v>
      </c>
      <c r="I6" s="14">
        <v>2</v>
      </c>
      <c r="J6" s="14">
        <f t="shared" si="0"/>
        <v>277.86560000000003</v>
      </c>
      <c r="K6" s="14">
        <f t="shared" si="1"/>
        <v>69.466400000000007</v>
      </c>
      <c r="L6" s="13">
        <v>16</v>
      </c>
      <c r="M6" s="13">
        <v>448</v>
      </c>
      <c r="N6" s="13">
        <v>2297</v>
      </c>
      <c r="O6" s="14">
        <v>2</v>
      </c>
      <c r="P6" s="15">
        <f t="shared" si="2"/>
        <v>4594</v>
      </c>
      <c r="Q6" s="25" t="s">
        <v>53</v>
      </c>
      <c r="R6" s="25" t="s">
        <v>54</v>
      </c>
      <c r="S6" s="25" t="s">
        <v>55</v>
      </c>
      <c r="T6" s="25" t="s">
        <v>56</v>
      </c>
      <c r="U6" s="16">
        <v>90</v>
      </c>
      <c r="V6" s="13">
        <f t="shared" si="3"/>
        <v>270000000</v>
      </c>
    </row>
    <row r="7" spans="1:25" x14ac:dyDescent="0.25">
      <c r="A7" s="13" t="s">
        <v>31</v>
      </c>
      <c r="B7" s="13" t="s">
        <v>36</v>
      </c>
      <c r="C7" s="13" t="s">
        <v>30</v>
      </c>
      <c r="D7" s="13" t="s">
        <v>35</v>
      </c>
      <c r="E7" s="13" t="s">
        <v>6</v>
      </c>
      <c r="F7" s="14">
        <v>17.45</v>
      </c>
      <c r="G7" s="13">
        <v>18</v>
      </c>
      <c r="H7" s="13">
        <v>7170.12</v>
      </c>
      <c r="I7" s="14">
        <v>1</v>
      </c>
      <c r="J7" s="14">
        <f t="shared" si="0"/>
        <v>286.8048</v>
      </c>
      <c r="K7" s="14">
        <f t="shared" si="1"/>
        <v>71.7012</v>
      </c>
      <c r="L7" s="13">
        <v>16</v>
      </c>
      <c r="M7" s="13">
        <v>461</v>
      </c>
      <c r="N7" s="13">
        <v>1962.65</v>
      </c>
      <c r="O7" s="14">
        <v>2</v>
      </c>
      <c r="P7" s="15">
        <f>N7*O7</f>
        <v>3925.3</v>
      </c>
      <c r="Q7" s="24" t="s">
        <v>57</v>
      </c>
      <c r="R7" s="24" t="s">
        <v>58</v>
      </c>
      <c r="S7" s="24" t="s">
        <v>59</v>
      </c>
      <c r="T7" s="24" t="s">
        <v>60</v>
      </c>
      <c r="U7" s="16">
        <v>90</v>
      </c>
      <c r="V7" s="13">
        <f t="shared" si="3"/>
        <v>270000000</v>
      </c>
    </row>
    <row r="8" spans="1:25" x14ac:dyDescent="0.25">
      <c r="A8" s="13" t="s">
        <v>32</v>
      </c>
      <c r="B8" s="13" t="s">
        <v>36</v>
      </c>
      <c r="C8" s="13" t="s">
        <v>30</v>
      </c>
      <c r="D8" s="13" t="s">
        <v>35</v>
      </c>
      <c r="E8" s="13" t="s">
        <v>7</v>
      </c>
      <c r="F8" s="14">
        <v>17.48</v>
      </c>
      <c r="G8" s="13">
        <v>18</v>
      </c>
      <c r="H8" s="13">
        <v>3556.22</v>
      </c>
      <c r="I8" s="14">
        <v>1</v>
      </c>
      <c r="J8" s="14">
        <f t="shared" si="0"/>
        <v>142.24879999999999</v>
      </c>
      <c r="K8" s="14">
        <f t="shared" si="1"/>
        <v>35.562199999999997</v>
      </c>
      <c r="L8" s="13">
        <v>16</v>
      </c>
      <c r="M8" s="13">
        <v>463</v>
      </c>
      <c r="N8" s="13">
        <v>1937.65</v>
      </c>
      <c r="O8" s="14">
        <v>1</v>
      </c>
      <c r="P8" s="15">
        <f t="shared" si="2"/>
        <v>1937.65</v>
      </c>
      <c r="Q8" s="24" t="s">
        <v>61</v>
      </c>
      <c r="R8" s="24" t="s">
        <v>62</v>
      </c>
      <c r="S8" s="24" t="s">
        <v>63</v>
      </c>
      <c r="T8" s="24" t="s">
        <v>64</v>
      </c>
      <c r="U8" s="16">
        <v>90</v>
      </c>
      <c r="V8" s="13">
        <f t="shared" si="3"/>
        <v>270000000</v>
      </c>
    </row>
    <row r="9" spans="1:25" x14ac:dyDescent="0.25">
      <c r="A9" s="13" t="s">
        <v>33</v>
      </c>
      <c r="B9" s="13" t="s">
        <v>36</v>
      </c>
      <c r="C9" s="13" t="s">
        <v>30</v>
      </c>
      <c r="D9" s="13" t="s">
        <v>35</v>
      </c>
      <c r="E9" s="13" t="s">
        <v>8</v>
      </c>
      <c r="F9" s="14">
        <v>17.72</v>
      </c>
      <c r="G9" s="13">
        <v>18</v>
      </c>
      <c r="H9" s="13">
        <v>5845.01</v>
      </c>
      <c r="I9" s="14">
        <v>1</v>
      </c>
      <c r="J9" s="14">
        <f t="shared" si="0"/>
        <v>233.80040000000002</v>
      </c>
      <c r="K9" s="14">
        <f t="shared" si="1"/>
        <v>58.450100000000006</v>
      </c>
      <c r="L9" s="13">
        <v>16</v>
      </c>
      <c r="M9" s="13">
        <v>464</v>
      </c>
      <c r="N9" s="13">
        <v>3445.17</v>
      </c>
      <c r="O9" s="14">
        <v>2</v>
      </c>
      <c r="P9" s="15">
        <f>N9*O9</f>
        <v>6890.34</v>
      </c>
      <c r="Q9" s="24" t="s">
        <v>65</v>
      </c>
      <c r="R9" s="24" t="s">
        <v>66</v>
      </c>
      <c r="S9" s="24" t="s">
        <v>67</v>
      </c>
      <c r="T9" s="24" t="s">
        <v>68</v>
      </c>
      <c r="U9" s="16">
        <v>90</v>
      </c>
      <c r="V9" s="13">
        <f t="shared" si="3"/>
        <v>270000000</v>
      </c>
    </row>
    <row r="10" spans="1:25" x14ac:dyDescent="0.25">
      <c r="A10" s="13" t="s">
        <v>89</v>
      </c>
      <c r="B10" s="13" t="s">
        <v>36</v>
      </c>
      <c r="C10" s="13" t="s">
        <v>90</v>
      </c>
      <c r="D10" s="13" t="s">
        <v>91</v>
      </c>
      <c r="E10" s="13" t="s">
        <v>5</v>
      </c>
      <c r="F10" s="14">
        <v>16</v>
      </c>
      <c r="G10" s="13">
        <v>16</v>
      </c>
      <c r="H10" s="13">
        <v>2786.58</v>
      </c>
      <c r="I10" s="14">
        <v>2</v>
      </c>
      <c r="J10" s="14">
        <f>(H10*I10*40)/1000</f>
        <v>222.9264</v>
      </c>
      <c r="K10" s="14">
        <f>0.25*J10</f>
        <v>55.7316</v>
      </c>
      <c r="L10" s="13">
        <v>16</v>
      </c>
      <c r="M10" s="13">
        <v>500</v>
      </c>
      <c r="N10" s="13">
        <v>6154.23</v>
      </c>
      <c r="O10" s="14">
        <v>1</v>
      </c>
      <c r="P10" s="15">
        <f>N10*O10</f>
        <v>6154.23</v>
      </c>
      <c r="Q10" s="24" t="s">
        <v>92</v>
      </c>
      <c r="R10" s="24" t="s">
        <v>93</v>
      </c>
      <c r="S10" s="24" t="s">
        <v>94</v>
      </c>
      <c r="T10" s="24" t="s">
        <v>95</v>
      </c>
      <c r="U10" s="30">
        <v>85</v>
      </c>
      <c r="V10" s="13">
        <f>((U10/100)*5000*60000)</f>
        <v>255000000</v>
      </c>
      <c r="W10" s="20"/>
    </row>
    <row r="11" spans="1:25" x14ac:dyDescent="0.25">
      <c r="A11" s="13" t="s">
        <v>96</v>
      </c>
      <c r="B11" s="13" t="s">
        <v>36</v>
      </c>
      <c r="C11" s="13" t="s">
        <v>90</v>
      </c>
      <c r="D11" s="13" t="s">
        <v>91</v>
      </c>
      <c r="E11" s="13" t="s">
        <v>6</v>
      </c>
      <c r="F11" s="14">
        <v>16</v>
      </c>
      <c r="G11" s="13">
        <v>16</v>
      </c>
      <c r="H11" s="13">
        <v>2761.95</v>
      </c>
      <c r="I11" s="19">
        <v>3</v>
      </c>
      <c r="J11" s="14">
        <f t="shared" ref="J11:J17" si="4">(H11*I11*40)/1000</f>
        <v>331.43399999999997</v>
      </c>
      <c r="K11" s="14">
        <f t="shared" ref="K11:K17" si="5">0.25*J11</f>
        <v>82.858499999999992</v>
      </c>
      <c r="L11" s="13">
        <v>16</v>
      </c>
      <c r="M11" s="13">
        <v>463</v>
      </c>
      <c r="N11" s="13">
        <v>6824.93</v>
      </c>
      <c r="O11" s="14">
        <v>1</v>
      </c>
      <c r="P11" s="15">
        <f t="shared" ref="P11:P17" si="6">N11*O11</f>
        <v>6824.93</v>
      </c>
      <c r="Q11" s="24" t="s">
        <v>97</v>
      </c>
      <c r="R11" s="24" t="s">
        <v>98</v>
      </c>
      <c r="S11" s="24" t="s">
        <v>99</v>
      </c>
      <c r="T11" s="24" t="s">
        <v>100</v>
      </c>
      <c r="U11" s="30">
        <v>90</v>
      </c>
      <c r="V11" s="13">
        <f t="shared" ref="V11:V17" si="7">((U11/100)*5000*60000)</f>
        <v>270000000</v>
      </c>
      <c r="W11" s="20"/>
    </row>
    <row r="12" spans="1:25" x14ac:dyDescent="0.25">
      <c r="A12" s="13" t="s">
        <v>101</v>
      </c>
      <c r="B12" s="13" t="s">
        <v>36</v>
      </c>
      <c r="C12" s="13" t="s">
        <v>102</v>
      </c>
      <c r="D12" s="13" t="s">
        <v>91</v>
      </c>
      <c r="E12" s="13" t="s">
        <v>7</v>
      </c>
      <c r="F12" s="14">
        <v>16</v>
      </c>
      <c r="G12" s="13">
        <v>16</v>
      </c>
      <c r="H12" s="13">
        <v>2112.4899999999998</v>
      </c>
      <c r="I12" s="14">
        <v>5</v>
      </c>
      <c r="J12" s="14">
        <f t="shared" si="4"/>
        <v>422.49799999999993</v>
      </c>
      <c r="K12" s="14">
        <f t="shared" si="5"/>
        <v>105.62449999999998</v>
      </c>
      <c r="L12" s="13">
        <v>16</v>
      </c>
      <c r="M12" s="13">
        <v>512</v>
      </c>
      <c r="N12" s="13">
        <v>5186.82</v>
      </c>
      <c r="O12" s="14">
        <v>1</v>
      </c>
      <c r="P12" s="15">
        <f t="shared" si="6"/>
        <v>5186.82</v>
      </c>
      <c r="Q12" s="24" t="s">
        <v>103</v>
      </c>
      <c r="R12" s="24" t="s">
        <v>104</v>
      </c>
      <c r="S12" s="24" t="s">
        <v>105</v>
      </c>
      <c r="T12" s="24" t="s">
        <v>106</v>
      </c>
      <c r="U12" s="30">
        <v>95</v>
      </c>
      <c r="V12" s="13">
        <f t="shared" si="7"/>
        <v>285000000</v>
      </c>
      <c r="W12" s="20"/>
    </row>
    <row r="13" spans="1:25" x14ac:dyDescent="0.25">
      <c r="A13" s="13" t="s">
        <v>107</v>
      </c>
      <c r="B13" s="13" t="s">
        <v>36</v>
      </c>
      <c r="C13" s="13" t="s">
        <v>102</v>
      </c>
      <c r="D13" s="13" t="s">
        <v>91</v>
      </c>
      <c r="E13" s="13" t="s">
        <v>8</v>
      </c>
      <c r="F13" s="14">
        <v>16</v>
      </c>
      <c r="G13" s="13">
        <v>16</v>
      </c>
      <c r="H13" s="13">
        <v>2383.38</v>
      </c>
      <c r="I13" s="14">
        <v>5</v>
      </c>
      <c r="J13" s="14">
        <f>(H13*I13*40)/1000</f>
        <v>476.67600000000004</v>
      </c>
      <c r="K13" s="14">
        <f t="shared" si="5"/>
        <v>119.16900000000001</v>
      </c>
      <c r="L13" s="13">
        <v>16</v>
      </c>
      <c r="M13" s="13">
        <v>475</v>
      </c>
      <c r="N13" s="13">
        <v>7672.49</v>
      </c>
      <c r="O13" s="14">
        <v>1</v>
      </c>
      <c r="P13" s="15">
        <f t="shared" si="6"/>
        <v>7672.49</v>
      </c>
      <c r="Q13" s="24" t="s">
        <v>108</v>
      </c>
      <c r="R13" s="24" t="s">
        <v>109</v>
      </c>
      <c r="S13" s="24" t="s">
        <v>110</v>
      </c>
      <c r="T13" s="24" t="s">
        <v>111</v>
      </c>
      <c r="U13" s="30">
        <v>95</v>
      </c>
      <c r="V13" s="13">
        <f t="shared" si="7"/>
        <v>285000000</v>
      </c>
      <c r="W13" s="20"/>
    </row>
    <row r="14" spans="1:25" x14ac:dyDescent="0.25">
      <c r="A14" s="13" t="s">
        <v>112</v>
      </c>
      <c r="B14" s="13" t="s">
        <v>36</v>
      </c>
      <c r="C14" s="13" t="s">
        <v>113</v>
      </c>
      <c r="D14" s="13" t="s">
        <v>114</v>
      </c>
      <c r="E14" s="13" t="s">
        <v>5</v>
      </c>
      <c r="F14" s="14">
        <v>18</v>
      </c>
      <c r="G14" s="13">
        <v>18</v>
      </c>
      <c r="H14" s="13">
        <v>2289.15</v>
      </c>
      <c r="I14" s="14">
        <v>3</v>
      </c>
      <c r="J14" s="14">
        <f t="shared" si="4"/>
        <v>274.69799999999998</v>
      </c>
      <c r="K14" s="14">
        <f t="shared" si="5"/>
        <v>68.674499999999995</v>
      </c>
      <c r="L14" s="13">
        <v>16</v>
      </c>
      <c r="M14" s="13">
        <v>499</v>
      </c>
      <c r="N14" s="13">
        <v>3721.72</v>
      </c>
      <c r="O14" s="14">
        <v>1</v>
      </c>
      <c r="P14" s="15">
        <f t="shared" si="6"/>
        <v>3721.72</v>
      </c>
      <c r="Q14" s="24" t="s">
        <v>115</v>
      </c>
      <c r="R14" s="24" t="s">
        <v>116</v>
      </c>
      <c r="S14" s="24" t="s">
        <v>117</v>
      </c>
      <c r="T14" s="24" t="s">
        <v>118</v>
      </c>
      <c r="U14" s="30">
        <v>95</v>
      </c>
      <c r="V14" s="13">
        <f t="shared" si="7"/>
        <v>285000000</v>
      </c>
      <c r="W14" s="20"/>
    </row>
    <row r="15" spans="1:25" x14ac:dyDescent="0.25">
      <c r="A15" s="13" t="s">
        <v>119</v>
      </c>
      <c r="B15" s="13" t="s">
        <v>36</v>
      </c>
      <c r="C15" s="13" t="s">
        <v>113</v>
      </c>
      <c r="D15" s="13" t="s">
        <v>114</v>
      </c>
      <c r="E15" s="13" t="s">
        <v>6</v>
      </c>
      <c r="F15" s="14">
        <v>18</v>
      </c>
      <c r="G15" s="13">
        <v>18</v>
      </c>
      <c r="H15" s="13">
        <v>2321.66</v>
      </c>
      <c r="I15" s="14">
        <v>3</v>
      </c>
      <c r="J15" s="14">
        <f t="shared" si="4"/>
        <v>278.59919999999994</v>
      </c>
      <c r="K15" s="14">
        <f t="shared" si="5"/>
        <v>69.649799999999985</v>
      </c>
      <c r="L15" s="13">
        <v>16</v>
      </c>
      <c r="M15" s="13">
        <v>486</v>
      </c>
      <c r="N15" s="13">
        <v>1975.61</v>
      </c>
      <c r="O15" s="14">
        <v>1</v>
      </c>
      <c r="P15" s="15">
        <f t="shared" si="6"/>
        <v>1975.61</v>
      </c>
      <c r="Q15" s="24" t="s">
        <v>120</v>
      </c>
      <c r="R15" s="24" t="s">
        <v>121</v>
      </c>
      <c r="S15" s="24" t="s">
        <v>122</v>
      </c>
      <c r="T15" s="24" t="s">
        <v>123</v>
      </c>
      <c r="U15" s="30">
        <v>95</v>
      </c>
      <c r="V15" s="13">
        <f t="shared" si="7"/>
        <v>285000000</v>
      </c>
      <c r="W15" s="20"/>
    </row>
    <row r="16" spans="1:25" x14ac:dyDescent="0.25">
      <c r="A16" s="13" t="s">
        <v>124</v>
      </c>
      <c r="B16" s="13" t="s">
        <v>36</v>
      </c>
      <c r="C16" s="13" t="s">
        <v>113</v>
      </c>
      <c r="D16" s="13" t="s">
        <v>114</v>
      </c>
      <c r="E16" s="13" t="s">
        <v>7</v>
      </c>
      <c r="F16" s="14">
        <v>18</v>
      </c>
      <c r="G16" s="13">
        <v>18</v>
      </c>
      <c r="H16" s="13">
        <v>2701.04</v>
      </c>
      <c r="I16" s="14">
        <v>2</v>
      </c>
      <c r="J16" s="14">
        <f t="shared" si="4"/>
        <v>216.08320000000001</v>
      </c>
      <c r="K16" s="14">
        <f t="shared" si="5"/>
        <v>54.020800000000001</v>
      </c>
      <c r="L16" s="13">
        <v>16</v>
      </c>
      <c r="M16" s="13">
        <v>473</v>
      </c>
      <c r="N16" s="13">
        <v>3717.88</v>
      </c>
      <c r="O16" s="14">
        <v>1</v>
      </c>
      <c r="P16" s="15">
        <f t="shared" si="6"/>
        <v>3717.88</v>
      </c>
      <c r="Q16" s="24" t="s">
        <v>125</v>
      </c>
      <c r="R16" s="24" t="s">
        <v>126</v>
      </c>
      <c r="S16" s="24" t="s">
        <v>127</v>
      </c>
      <c r="T16" s="24" t="s">
        <v>128</v>
      </c>
      <c r="U16" s="30">
        <v>99</v>
      </c>
      <c r="V16" s="13">
        <f t="shared" si="7"/>
        <v>297000000</v>
      </c>
      <c r="W16" s="20"/>
    </row>
    <row r="17" spans="1:23" x14ac:dyDescent="0.25">
      <c r="A17" s="13" t="s">
        <v>129</v>
      </c>
      <c r="B17" s="13" t="s">
        <v>36</v>
      </c>
      <c r="C17" s="13" t="s">
        <v>113</v>
      </c>
      <c r="D17" s="13" t="s">
        <v>114</v>
      </c>
      <c r="E17" s="13" t="s">
        <v>8</v>
      </c>
      <c r="F17" s="14">
        <v>18</v>
      </c>
      <c r="G17" s="13">
        <v>18</v>
      </c>
      <c r="H17" s="13">
        <v>2510.15</v>
      </c>
      <c r="I17" s="14">
        <v>3</v>
      </c>
      <c r="J17" s="14">
        <f t="shared" si="4"/>
        <v>301.21800000000002</v>
      </c>
      <c r="K17" s="14">
        <f t="shared" si="5"/>
        <v>75.304500000000004</v>
      </c>
      <c r="L17" s="13">
        <v>16</v>
      </c>
      <c r="M17" s="13">
        <v>524</v>
      </c>
      <c r="N17" s="13">
        <v>5485.56</v>
      </c>
      <c r="O17" s="14">
        <v>1</v>
      </c>
      <c r="P17" s="15">
        <f t="shared" si="6"/>
        <v>5485.56</v>
      </c>
      <c r="Q17" s="24" t="s">
        <v>130</v>
      </c>
      <c r="R17" s="24" t="s">
        <v>131</v>
      </c>
      <c r="S17" s="24" t="s">
        <v>132</v>
      </c>
      <c r="T17" s="24" t="s">
        <v>133</v>
      </c>
      <c r="U17" s="30">
        <v>80</v>
      </c>
      <c r="V17" s="13">
        <f t="shared" si="7"/>
        <v>240000000</v>
      </c>
      <c r="W17" s="20"/>
    </row>
    <row r="18" spans="1:23" x14ac:dyDescent="0.25">
      <c r="A18" s="23"/>
      <c r="B18" s="20"/>
      <c r="C18" s="20"/>
      <c r="D18" s="20"/>
      <c r="E18" s="23"/>
      <c r="F18" s="20"/>
      <c r="G18" s="20"/>
      <c r="H18" s="20"/>
      <c r="I18" s="22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x14ac:dyDescent="0.25">
      <c r="A19" s="20"/>
      <c r="B19" s="20"/>
      <c r="C19" s="20"/>
      <c r="D19" s="20"/>
      <c r="E19" s="23"/>
      <c r="F19" s="20"/>
      <c r="G19" s="20"/>
      <c r="H19" s="20"/>
      <c r="I19" s="22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>
        <v>206999999.99999997</v>
      </c>
      <c r="W19" s="20"/>
    </row>
    <row r="20" spans="1:23" x14ac:dyDescent="0.25">
      <c r="A20" s="20"/>
      <c r="B20" s="20"/>
      <c r="C20" s="20"/>
      <c r="D20" s="20"/>
      <c r="E20" s="23"/>
      <c r="F20" s="20"/>
      <c r="G20" s="20"/>
      <c r="H20" s="20"/>
      <c r="I20" s="22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>
        <v>249000000</v>
      </c>
      <c r="W20" s="20"/>
    </row>
    <row r="21" spans="1:23" x14ac:dyDescent="0.25">
      <c r="A21" s="20"/>
      <c r="B21" s="20"/>
      <c r="C21" s="20"/>
      <c r="D21" s="20"/>
      <c r="E21" s="23"/>
      <c r="F21" s="20"/>
      <c r="G21" s="20"/>
      <c r="H21" s="20"/>
      <c r="I21" s="22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>
        <v>180000000</v>
      </c>
      <c r="W21" s="20"/>
    </row>
    <row r="22" spans="1:23" x14ac:dyDescent="0.25">
      <c r="V22" s="17">
        <v>297000000</v>
      </c>
    </row>
    <row r="24" spans="1:23" x14ac:dyDescent="0.25">
      <c r="V24" s="17">
        <v>300000000</v>
      </c>
    </row>
    <row r="25" spans="1:23" x14ac:dyDescent="0.25">
      <c r="V25" s="17">
        <v>300000000</v>
      </c>
    </row>
    <row r="26" spans="1:23" x14ac:dyDescent="0.25">
      <c r="V26" s="17">
        <v>300000000</v>
      </c>
    </row>
    <row r="28" spans="1:23" x14ac:dyDescent="0.25">
      <c r="V28" s="17">
        <f>SUM(V2:V26)</f>
        <v>6225000000</v>
      </c>
    </row>
    <row r="29" spans="1:23" x14ac:dyDescent="0.25">
      <c r="I29" s="17"/>
    </row>
    <row r="30" spans="1:23" x14ac:dyDescent="0.25">
      <c r="I30" s="17"/>
    </row>
    <row r="31" spans="1:23" x14ac:dyDescent="0.25">
      <c r="I31" s="17"/>
    </row>
    <row r="32" spans="1:23" x14ac:dyDescent="0.25">
      <c r="I32" s="17"/>
    </row>
    <row r="33" spans="9:9" x14ac:dyDescent="0.25">
      <c r="I33" s="17"/>
    </row>
    <row r="34" spans="9:9" x14ac:dyDescent="0.25">
      <c r="I34" s="17"/>
    </row>
    <row r="35" spans="9:9" x14ac:dyDescent="0.25">
      <c r="I35" s="17"/>
    </row>
    <row r="36" spans="9:9" x14ac:dyDescent="0.25">
      <c r="I36" s="17"/>
    </row>
    <row r="37" spans="9:9" x14ac:dyDescent="0.25">
      <c r="I37" s="17"/>
    </row>
    <row r="38" spans="9:9" x14ac:dyDescent="0.25">
      <c r="I38" s="17"/>
    </row>
    <row r="39" spans="9:9" x14ac:dyDescent="0.25">
      <c r="I39" s="17"/>
    </row>
    <row r="40" spans="9:9" x14ac:dyDescent="0.25">
      <c r="I40" s="17"/>
    </row>
    <row r="41" spans="9:9" x14ac:dyDescent="0.25">
      <c r="I41" s="17"/>
    </row>
    <row r="42" spans="9:9" x14ac:dyDescent="0.25">
      <c r="I42" s="17"/>
    </row>
    <row r="43" spans="9:9" x14ac:dyDescent="0.25">
      <c r="I43" s="17"/>
    </row>
    <row r="44" spans="9:9" x14ac:dyDescent="0.25">
      <c r="I44" s="17"/>
    </row>
    <row r="45" spans="9:9" x14ac:dyDescent="0.25">
      <c r="I45" s="17"/>
    </row>
    <row r="46" spans="9:9" x14ac:dyDescent="0.25">
      <c r="I46" s="17"/>
    </row>
    <row r="47" spans="9:9" x14ac:dyDescent="0.25">
      <c r="I47" s="17"/>
    </row>
    <row r="48" spans="9:9" x14ac:dyDescent="0.25">
      <c r="I48" s="17"/>
    </row>
    <row r="49" spans="1:15" x14ac:dyDescent="0.25">
      <c r="I49" s="17"/>
    </row>
    <row r="50" spans="1:15" x14ac:dyDescent="0.25">
      <c r="I50" s="17"/>
    </row>
    <row r="51" spans="1:15" x14ac:dyDescent="0.25">
      <c r="I51" s="17"/>
    </row>
    <row r="52" spans="1:15" x14ac:dyDescent="0.25">
      <c r="I52" s="17"/>
    </row>
    <row r="53" spans="1:15" x14ac:dyDescent="0.25">
      <c r="I53" s="17"/>
    </row>
    <row r="54" spans="1:15" x14ac:dyDescent="0.25">
      <c r="I54" s="17"/>
    </row>
    <row r="55" spans="1:15" x14ac:dyDescent="0.25">
      <c r="I55" s="17"/>
    </row>
    <row r="56" spans="1:15" x14ac:dyDescent="0.25">
      <c r="I56" s="17"/>
    </row>
    <row r="61" spans="1:15" x14ac:dyDescent="0.25">
      <c r="A61" s="20"/>
      <c r="B61" s="20"/>
      <c r="C61" s="20"/>
      <c r="D61" s="20"/>
      <c r="E61" s="20"/>
      <c r="F61" s="20"/>
      <c r="G61" s="20"/>
      <c r="H61" s="20"/>
      <c r="I61" s="22"/>
      <c r="J61" s="20"/>
      <c r="K61" s="20"/>
      <c r="L61" s="20"/>
      <c r="M61" s="20"/>
      <c r="N61" s="20"/>
      <c r="O61" s="20"/>
    </row>
    <row r="67" spans="1:15" s="20" customFormat="1" x14ac:dyDescent="0.25">
      <c r="A67" s="17"/>
      <c r="B67" s="17"/>
      <c r="C67" s="17"/>
      <c r="D67" s="17"/>
      <c r="E67" s="17"/>
      <c r="F67" s="17"/>
      <c r="G67" s="17"/>
      <c r="H67" s="17"/>
      <c r="I67" s="19"/>
      <c r="J67" s="17"/>
      <c r="K67" s="17"/>
      <c r="L67" s="17"/>
      <c r="M67" s="17"/>
      <c r="N67" s="17"/>
      <c r="O67" s="17"/>
    </row>
    <row r="82" spans="1:15" x14ac:dyDescent="0.25">
      <c r="A82" s="20"/>
      <c r="B82" s="20"/>
      <c r="C82" s="20"/>
      <c r="D82" s="20"/>
      <c r="E82" s="20"/>
      <c r="F82" s="20"/>
      <c r="G82" s="20"/>
      <c r="H82" s="20"/>
      <c r="I82" s="22"/>
      <c r="J82" s="20"/>
      <c r="K82" s="20"/>
      <c r="L82" s="20"/>
      <c r="M82" s="20"/>
      <c r="N82" s="20"/>
      <c r="O82" s="20"/>
    </row>
    <row r="88" spans="1:15" s="20" customFormat="1" x14ac:dyDescent="0.25">
      <c r="A88" s="17"/>
      <c r="B88" s="17"/>
      <c r="C88" s="17"/>
      <c r="D88" s="17"/>
      <c r="E88" s="17"/>
      <c r="F88" s="17"/>
      <c r="G88" s="17"/>
      <c r="H88" s="17"/>
      <c r="I88" s="19"/>
      <c r="J88" s="17"/>
      <c r="K88" s="17"/>
      <c r="L88" s="17"/>
      <c r="M88" s="17"/>
      <c r="N88" s="17"/>
      <c r="O88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3:W47"/>
  <sheetViews>
    <sheetView topLeftCell="A20" workbookViewId="0">
      <selection activeCell="Q52" sqref="Q52"/>
    </sheetView>
  </sheetViews>
  <sheetFormatPr baseColWidth="10" defaultColWidth="11.1640625" defaultRowHeight="16" x14ac:dyDescent="0.2"/>
  <cols>
    <col min="13" max="13" width="33.1640625" bestFit="1" customWidth="1"/>
    <col min="17" max="17" width="19" customWidth="1"/>
    <col min="20" max="20" width="21.5" customWidth="1"/>
    <col min="21" max="21" width="17" customWidth="1"/>
    <col min="22" max="22" width="20.83203125" customWidth="1"/>
  </cols>
  <sheetData>
    <row r="3" spans="13:23" ht="44" x14ac:dyDescent="0.25">
      <c r="M3" s="26" t="s">
        <v>80</v>
      </c>
      <c r="N3" s="26" t="s">
        <v>0</v>
      </c>
      <c r="O3" s="26" t="s">
        <v>1</v>
      </c>
      <c r="P3" s="26" t="s">
        <v>2</v>
      </c>
      <c r="Q3" s="26" t="s">
        <v>3</v>
      </c>
      <c r="R3" s="26" t="s">
        <v>4</v>
      </c>
      <c r="S3" s="26" t="s">
        <v>9</v>
      </c>
      <c r="T3" s="26" t="s">
        <v>10</v>
      </c>
      <c r="U3" s="27" t="s">
        <v>11</v>
      </c>
      <c r="V3" s="11" t="s">
        <v>73</v>
      </c>
      <c r="W3" s="29" t="s">
        <v>13</v>
      </c>
    </row>
    <row r="4" spans="13:23" ht="21" x14ac:dyDescent="0.25">
      <c r="M4" s="13" t="s">
        <v>81</v>
      </c>
      <c r="N4" s="13" t="s">
        <v>25</v>
      </c>
      <c r="O4" s="13" t="s">
        <v>36</v>
      </c>
      <c r="P4" s="13" t="s">
        <v>24</v>
      </c>
      <c r="Q4" s="13" t="s">
        <v>34</v>
      </c>
      <c r="R4" s="13" t="s">
        <v>5</v>
      </c>
      <c r="S4" s="14">
        <v>17.09</v>
      </c>
      <c r="T4" s="13">
        <v>18</v>
      </c>
      <c r="U4" s="13">
        <v>3341.81</v>
      </c>
      <c r="V4" s="14">
        <v>3</v>
      </c>
      <c r="W4" s="14">
        <f>(U4*V4*40)/1000</f>
        <v>401.0172</v>
      </c>
    </row>
    <row r="5" spans="13:23" ht="21" x14ac:dyDescent="0.25">
      <c r="M5" s="13" t="s">
        <v>82</v>
      </c>
      <c r="N5" s="13" t="s">
        <v>26</v>
      </c>
      <c r="O5" s="13" t="s">
        <v>36</v>
      </c>
      <c r="P5" s="13" t="s">
        <v>24</v>
      </c>
      <c r="Q5" s="13" t="s">
        <v>34</v>
      </c>
      <c r="R5" s="13" t="s">
        <v>6</v>
      </c>
      <c r="S5" s="14">
        <v>17.3</v>
      </c>
      <c r="T5" s="13">
        <v>18</v>
      </c>
      <c r="U5" s="13">
        <v>2483.6799999999998</v>
      </c>
      <c r="V5" s="19">
        <v>3</v>
      </c>
      <c r="W5" s="14">
        <f t="shared" ref="W5:W11" si="0">(U5*V5*40)/1000</f>
        <v>298.04159999999996</v>
      </c>
    </row>
    <row r="6" spans="13:23" ht="21" x14ac:dyDescent="0.25">
      <c r="M6" s="13" t="s">
        <v>83</v>
      </c>
      <c r="N6" s="13" t="s">
        <v>27</v>
      </c>
      <c r="O6" s="13" t="s">
        <v>36</v>
      </c>
      <c r="P6" s="13" t="s">
        <v>24</v>
      </c>
      <c r="Q6" s="13" t="s">
        <v>34</v>
      </c>
      <c r="R6" s="13" t="s">
        <v>7</v>
      </c>
      <c r="S6" s="14">
        <v>17.21</v>
      </c>
      <c r="T6" s="13">
        <v>18</v>
      </c>
      <c r="U6" s="13">
        <v>3025.24</v>
      </c>
      <c r="V6" s="14">
        <v>3</v>
      </c>
      <c r="W6" s="14">
        <f t="shared" si="0"/>
        <v>363.02879999999999</v>
      </c>
    </row>
    <row r="7" spans="13:23" ht="21" x14ac:dyDescent="0.25">
      <c r="M7" s="13" t="s">
        <v>84</v>
      </c>
      <c r="N7" s="13" t="s">
        <v>28</v>
      </c>
      <c r="O7" s="13" t="s">
        <v>36</v>
      </c>
      <c r="P7" s="13" t="s">
        <v>24</v>
      </c>
      <c r="Q7" s="13" t="s">
        <v>34</v>
      </c>
      <c r="R7" s="13" t="s">
        <v>8</v>
      </c>
      <c r="S7" s="14">
        <v>17.28</v>
      </c>
      <c r="T7" s="13">
        <v>18</v>
      </c>
      <c r="U7" s="13">
        <v>2523.4899999999998</v>
      </c>
      <c r="V7" s="14">
        <v>2</v>
      </c>
      <c r="W7" s="14">
        <f t="shared" si="0"/>
        <v>201.87919999999997</v>
      </c>
    </row>
    <row r="8" spans="13:23" ht="21" x14ac:dyDescent="0.25">
      <c r="M8" s="13" t="s">
        <v>85</v>
      </c>
      <c r="N8" s="13" t="s">
        <v>29</v>
      </c>
      <c r="O8" s="13" t="s">
        <v>36</v>
      </c>
      <c r="P8" s="13" t="s">
        <v>30</v>
      </c>
      <c r="Q8" s="13" t="s">
        <v>35</v>
      </c>
      <c r="R8" s="13" t="s">
        <v>5</v>
      </c>
      <c r="S8" s="14">
        <v>17.32</v>
      </c>
      <c r="T8" s="13">
        <v>18</v>
      </c>
      <c r="U8" s="13">
        <v>3473.32</v>
      </c>
      <c r="V8" s="14">
        <v>2</v>
      </c>
      <c r="W8" s="14">
        <f t="shared" si="0"/>
        <v>277.86560000000003</v>
      </c>
    </row>
    <row r="9" spans="13:23" ht="21" x14ac:dyDescent="0.25">
      <c r="M9" s="13" t="s">
        <v>86</v>
      </c>
      <c r="N9" s="13" t="s">
        <v>31</v>
      </c>
      <c r="O9" s="13" t="s">
        <v>36</v>
      </c>
      <c r="P9" s="13" t="s">
        <v>30</v>
      </c>
      <c r="Q9" s="13" t="s">
        <v>35</v>
      </c>
      <c r="R9" s="13" t="s">
        <v>6</v>
      </c>
      <c r="S9" s="14">
        <v>17.45</v>
      </c>
      <c r="T9" s="13">
        <v>18</v>
      </c>
      <c r="U9" s="13">
        <v>7170.12</v>
      </c>
      <c r="V9" s="14">
        <v>1</v>
      </c>
      <c r="W9" s="14">
        <f t="shared" si="0"/>
        <v>286.8048</v>
      </c>
    </row>
    <row r="10" spans="13:23" ht="21" x14ac:dyDescent="0.25">
      <c r="M10" s="13" t="s">
        <v>87</v>
      </c>
      <c r="N10" s="13" t="s">
        <v>32</v>
      </c>
      <c r="O10" s="13" t="s">
        <v>36</v>
      </c>
      <c r="P10" s="13" t="s">
        <v>30</v>
      </c>
      <c r="Q10" s="13" t="s">
        <v>35</v>
      </c>
      <c r="R10" s="13" t="s">
        <v>7</v>
      </c>
      <c r="S10" s="14">
        <v>17.48</v>
      </c>
      <c r="T10" s="13">
        <v>18</v>
      </c>
      <c r="U10" s="13">
        <v>3556.22</v>
      </c>
      <c r="V10" s="14">
        <v>1</v>
      </c>
      <c r="W10" s="14">
        <f t="shared" si="0"/>
        <v>142.24879999999999</v>
      </c>
    </row>
    <row r="11" spans="13:23" ht="21" x14ac:dyDescent="0.25">
      <c r="M11" s="13" t="s">
        <v>88</v>
      </c>
      <c r="N11" s="13" t="s">
        <v>33</v>
      </c>
      <c r="O11" s="13" t="s">
        <v>36</v>
      </c>
      <c r="P11" s="13" t="s">
        <v>30</v>
      </c>
      <c r="Q11" s="13" t="s">
        <v>35</v>
      </c>
      <c r="R11" s="13" t="s">
        <v>8</v>
      </c>
      <c r="S11" s="14">
        <v>17.72</v>
      </c>
      <c r="T11" s="13">
        <v>18</v>
      </c>
      <c r="U11" s="13">
        <v>5845.01</v>
      </c>
      <c r="V11" s="14">
        <v>1</v>
      </c>
      <c r="W11" s="14">
        <f t="shared" si="0"/>
        <v>233.80040000000002</v>
      </c>
    </row>
    <row r="12" spans="13:23" ht="21" x14ac:dyDescent="0.25">
      <c r="N12" s="20"/>
      <c r="O12" s="20"/>
      <c r="P12" s="21"/>
      <c r="Q12" s="20"/>
      <c r="R12" s="20"/>
      <c r="S12" s="22"/>
      <c r="T12" s="20"/>
      <c r="U12" s="20"/>
      <c r="V12" s="22"/>
      <c r="W12" s="28"/>
    </row>
    <row r="13" spans="13:23" ht="21" x14ac:dyDescent="0.25">
      <c r="N13" s="20"/>
      <c r="O13" s="20"/>
      <c r="P13" s="21"/>
      <c r="Q13" s="20"/>
      <c r="R13" s="20"/>
      <c r="S13" s="22"/>
      <c r="T13" s="20"/>
      <c r="U13" s="20"/>
      <c r="V13" s="22"/>
      <c r="W13" s="28"/>
    </row>
    <row r="14" spans="13:23" x14ac:dyDescent="0.2">
      <c r="N14" s="4"/>
      <c r="O14" s="4"/>
      <c r="P14" s="9"/>
      <c r="Q14" s="4"/>
      <c r="R14" s="4"/>
      <c r="S14" s="5"/>
      <c r="T14" s="4"/>
      <c r="U14" s="4"/>
      <c r="V14" s="5"/>
    </row>
    <row r="15" spans="13:23" x14ac:dyDescent="0.2">
      <c r="N15" s="4"/>
      <c r="O15" s="4"/>
      <c r="P15" s="9"/>
      <c r="Q15" s="4"/>
      <c r="R15" s="4"/>
      <c r="S15" s="5"/>
      <c r="T15" s="4"/>
      <c r="U15" s="4"/>
      <c r="V15" s="5"/>
    </row>
    <row r="39" spans="13:23" ht="44" x14ac:dyDescent="0.25">
      <c r="M39" s="26" t="s">
        <v>80</v>
      </c>
      <c r="N39" s="26" t="s">
        <v>0</v>
      </c>
      <c r="O39" s="26" t="s">
        <v>1</v>
      </c>
      <c r="P39" s="26" t="s">
        <v>2</v>
      </c>
      <c r="Q39" s="26" t="s">
        <v>3</v>
      </c>
      <c r="R39" s="26" t="s">
        <v>4</v>
      </c>
      <c r="S39" s="26" t="s">
        <v>9</v>
      </c>
      <c r="T39" s="26" t="s">
        <v>10</v>
      </c>
      <c r="U39" s="27" t="s">
        <v>11</v>
      </c>
      <c r="V39" s="11" t="s">
        <v>73</v>
      </c>
      <c r="W39" s="29" t="s">
        <v>13</v>
      </c>
    </row>
    <row r="40" spans="13:23" ht="21" x14ac:dyDescent="0.25">
      <c r="M40" s="13" t="s">
        <v>134</v>
      </c>
      <c r="N40" s="13" t="s">
        <v>89</v>
      </c>
      <c r="O40" s="13" t="s">
        <v>36</v>
      </c>
      <c r="P40" s="13" t="s">
        <v>90</v>
      </c>
      <c r="Q40" s="13" t="s">
        <v>91</v>
      </c>
      <c r="R40" s="13" t="s">
        <v>5</v>
      </c>
      <c r="S40" s="14">
        <v>16</v>
      </c>
      <c r="T40" s="13">
        <v>16</v>
      </c>
      <c r="U40" s="13">
        <v>2786.58</v>
      </c>
      <c r="V40" s="14">
        <v>2</v>
      </c>
      <c r="W40" s="14">
        <f>(U40*V40*40)/1000</f>
        <v>222.9264</v>
      </c>
    </row>
    <row r="41" spans="13:23" ht="21" x14ac:dyDescent="0.25">
      <c r="M41" s="13" t="s">
        <v>135</v>
      </c>
      <c r="N41" s="13" t="s">
        <v>96</v>
      </c>
      <c r="O41" s="13" t="s">
        <v>36</v>
      </c>
      <c r="P41" s="13" t="s">
        <v>90</v>
      </c>
      <c r="Q41" s="13" t="s">
        <v>91</v>
      </c>
      <c r="R41" s="13" t="s">
        <v>6</v>
      </c>
      <c r="S41" s="14">
        <v>16</v>
      </c>
      <c r="T41" s="13">
        <v>16</v>
      </c>
      <c r="U41" s="13">
        <v>2761.95</v>
      </c>
      <c r="V41" s="19">
        <v>3</v>
      </c>
      <c r="W41" s="14">
        <f t="shared" ref="W41:W47" si="1">(U41*V41*40)/1000</f>
        <v>331.43399999999997</v>
      </c>
    </row>
    <row r="42" spans="13:23" ht="21" x14ac:dyDescent="0.25">
      <c r="M42" s="31" t="s">
        <v>136</v>
      </c>
      <c r="N42" s="13" t="s">
        <v>101</v>
      </c>
      <c r="O42" s="13" t="s">
        <v>36</v>
      </c>
      <c r="P42" s="13" t="s">
        <v>102</v>
      </c>
      <c r="Q42" s="13" t="s">
        <v>91</v>
      </c>
      <c r="R42" s="13" t="s">
        <v>7</v>
      </c>
      <c r="S42" s="14">
        <v>16</v>
      </c>
      <c r="T42" s="13">
        <v>16</v>
      </c>
      <c r="U42" s="13">
        <v>2112.4899999999998</v>
      </c>
      <c r="V42" s="14">
        <v>5</v>
      </c>
      <c r="W42" s="14">
        <f t="shared" si="1"/>
        <v>422.49799999999993</v>
      </c>
    </row>
    <row r="43" spans="13:23" ht="21" x14ac:dyDescent="0.25">
      <c r="M43" s="31" t="s">
        <v>137</v>
      </c>
      <c r="N43" s="13" t="s">
        <v>107</v>
      </c>
      <c r="O43" s="13" t="s">
        <v>36</v>
      </c>
      <c r="P43" s="13" t="s">
        <v>102</v>
      </c>
      <c r="Q43" s="13" t="s">
        <v>91</v>
      </c>
      <c r="R43" s="13" t="s">
        <v>8</v>
      </c>
      <c r="S43" s="14">
        <v>16</v>
      </c>
      <c r="T43" s="13">
        <v>16</v>
      </c>
      <c r="U43" s="13">
        <v>2383.38</v>
      </c>
      <c r="V43" s="14">
        <v>5</v>
      </c>
      <c r="W43" s="14">
        <f t="shared" si="1"/>
        <v>476.67600000000004</v>
      </c>
    </row>
    <row r="44" spans="13:23" ht="21" x14ac:dyDescent="0.25">
      <c r="M44" s="31" t="s">
        <v>138</v>
      </c>
      <c r="N44" s="13" t="s">
        <v>112</v>
      </c>
      <c r="O44" s="13" t="s">
        <v>36</v>
      </c>
      <c r="P44" s="13" t="s">
        <v>113</v>
      </c>
      <c r="Q44" s="13" t="s">
        <v>114</v>
      </c>
      <c r="R44" s="13" t="s">
        <v>5</v>
      </c>
      <c r="S44" s="14">
        <v>18</v>
      </c>
      <c r="T44" s="13">
        <v>18</v>
      </c>
      <c r="U44" s="13">
        <v>2289.15</v>
      </c>
      <c r="V44" s="14">
        <v>3</v>
      </c>
      <c r="W44" s="14">
        <f t="shared" si="1"/>
        <v>274.69799999999998</v>
      </c>
    </row>
    <row r="45" spans="13:23" ht="21" x14ac:dyDescent="0.25">
      <c r="M45" s="31" t="s">
        <v>139</v>
      </c>
      <c r="N45" s="13" t="s">
        <v>119</v>
      </c>
      <c r="O45" s="13" t="s">
        <v>36</v>
      </c>
      <c r="P45" s="13" t="s">
        <v>113</v>
      </c>
      <c r="Q45" s="13" t="s">
        <v>114</v>
      </c>
      <c r="R45" s="13" t="s">
        <v>6</v>
      </c>
      <c r="S45" s="14">
        <v>18</v>
      </c>
      <c r="T45" s="13">
        <v>18</v>
      </c>
      <c r="U45" s="13">
        <v>2321.66</v>
      </c>
      <c r="V45" s="14">
        <v>3</v>
      </c>
      <c r="W45" s="14">
        <f t="shared" si="1"/>
        <v>278.59919999999994</v>
      </c>
    </row>
    <row r="46" spans="13:23" ht="21" x14ac:dyDescent="0.25">
      <c r="M46" s="31" t="s">
        <v>140</v>
      </c>
      <c r="N46" s="13" t="s">
        <v>124</v>
      </c>
      <c r="O46" s="13" t="s">
        <v>36</v>
      </c>
      <c r="P46" s="13" t="s">
        <v>113</v>
      </c>
      <c r="Q46" s="13" t="s">
        <v>114</v>
      </c>
      <c r="R46" s="13" t="s">
        <v>7</v>
      </c>
      <c r="S46" s="14">
        <v>18</v>
      </c>
      <c r="T46" s="13">
        <v>18</v>
      </c>
      <c r="U46" s="13">
        <v>2701.04</v>
      </c>
      <c r="V46" s="14">
        <v>2</v>
      </c>
      <c r="W46" s="14">
        <f t="shared" si="1"/>
        <v>216.08320000000001</v>
      </c>
    </row>
    <row r="47" spans="13:23" ht="21" x14ac:dyDescent="0.25">
      <c r="M47" s="31" t="s">
        <v>141</v>
      </c>
      <c r="N47" s="13" t="s">
        <v>129</v>
      </c>
      <c r="O47" s="13" t="s">
        <v>36</v>
      </c>
      <c r="P47" s="13" t="s">
        <v>113</v>
      </c>
      <c r="Q47" s="13" t="s">
        <v>114</v>
      </c>
      <c r="R47" s="13" t="s">
        <v>8</v>
      </c>
      <c r="S47" s="14">
        <v>18</v>
      </c>
      <c r="T47" s="13">
        <v>18</v>
      </c>
      <c r="U47" s="13">
        <v>2510.15</v>
      </c>
      <c r="V47" s="14">
        <v>3</v>
      </c>
      <c r="W47" s="14">
        <f t="shared" si="1"/>
        <v>301.21800000000002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71A6-084A-884D-A0A5-4431E3FDDF37}">
  <dimension ref="K15:T140"/>
  <sheetViews>
    <sheetView zoomScaleNormal="100" workbookViewId="0">
      <selection activeCell="N133" sqref="N133"/>
    </sheetView>
  </sheetViews>
  <sheetFormatPr baseColWidth="10" defaultColWidth="11.1640625" defaultRowHeight="16" x14ac:dyDescent="0.2"/>
  <cols>
    <col min="11" max="11" width="28.33203125" bestFit="1" customWidth="1"/>
    <col min="12" max="12" width="26" bestFit="1" customWidth="1"/>
    <col min="13" max="13" width="22" customWidth="1"/>
  </cols>
  <sheetData>
    <row r="15" spans="11:13" ht="21" x14ac:dyDescent="0.25">
      <c r="K15" s="28"/>
      <c r="L15" s="28"/>
      <c r="M15" s="28"/>
    </row>
    <row r="16" spans="11:13" ht="21" x14ac:dyDescent="0.25">
      <c r="K16" s="26" t="s">
        <v>71</v>
      </c>
      <c r="L16" s="26" t="s">
        <v>72</v>
      </c>
      <c r="M16" s="26" t="s">
        <v>73</v>
      </c>
    </row>
    <row r="17" spans="11:20" ht="21" x14ac:dyDescent="0.25">
      <c r="K17" s="13" t="s">
        <v>69</v>
      </c>
      <c r="L17" s="13" t="s">
        <v>25</v>
      </c>
      <c r="M17" s="13">
        <v>2</v>
      </c>
    </row>
    <row r="18" spans="11:20" ht="21" x14ac:dyDescent="0.25">
      <c r="K18" s="13" t="s">
        <v>70</v>
      </c>
      <c r="L18" s="13" t="s">
        <v>26</v>
      </c>
      <c r="M18" s="13">
        <v>2</v>
      </c>
    </row>
    <row r="19" spans="11:20" ht="21" x14ac:dyDescent="0.25">
      <c r="K19" s="13" t="s">
        <v>69</v>
      </c>
      <c r="L19" s="13" t="s">
        <v>27</v>
      </c>
      <c r="M19" s="13">
        <v>2</v>
      </c>
    </row>
    <row r="20" spans="11:20" ht="21" x14ac:dyDescent="0.25">
      <c r="K20" s="17"/>
      <c r="L20" s="17"/>
      <c r="M20" s="17"/>
    </row>
    <row r="32" spans="11:20" x14ac:dyDescent="0.2">
      <c r="N32" s="6"/>
      <c r="O32" s="6"/>
      <c r="P32" s="6"/>
      <c r="Q32" s="6"/>
      <c r="R32" s="6"/>
      <c r="S32" s="6"/>
      <c r="T32" s="6"/>
    </row>
    <row r="33" spans="14:20" x14ac:dyDescent="0.2">
      <c r="N33" s="6"/>
      <c r="O33" s="6"/>
      <c r="P33" s="6"/>
      <c r="Q33" s="6"/>
      <c r="R33" s="6"/>
      <c r="S33" s="6"/>
      <c r="T33" s="6"/>
    </row>
    <row r="34" spans="14:20" x14ac:dyDescent="0.2">
      <c r="N34" s="6"/>
      <c r="O34" s="6"/>
      <c r="P34" s="6"/>
      <c r="Q34" s="6"/>
      <c r="R34" s="6"/>
      <c r="S34" s="6"/>
      <c r="T34" s="6"/>
    </row>
    <row r="35" spans="14:20" x14ac:dyDescent="0.2">
      <c r="N35" s="6"/>
      <c r="O35" s="4"/>
      <c r="P35" s="6"/>
      <c r="Q35" s="6"/>
      <c r="R35" s="6"/>
      <c r="S35" s="6"/>
      <c r="T35" s="6"/>
    </row>
    <row r="36" spans="14:20" x14ac:dyDescent="0.2">
      <c r="N36" s="6"/>
      <c r="O36" s="4"/>
      <c r="P36" s="6"/>
      <c r="Q36" s="6"/>
      <c r="R36" s="6"/>
      <c r="S36" s="6"/>
      <c r="T36" s="6"/>
    </row>
    <row r="37" spans="14:20" x14ac:dyDescent="0.2">
      <c r="N37" s="6"/>
      <c r="O37" s="4"/>
      <c r="P37" s="6"/>
      <c r="Q37" s="6"/>
      <c r="R37" s="6"/>
      <c r="S37" s="6"/>
      <c r="T37" s="6"/>
    </row>
    <row r="38" spans="14:20" x14ac:dyDescent="0.2">
      <c r="N38" s="6"/>
      <c r="O38" s="4"/>
      <c r="P38" s="6"/>
      <c r="Q38" s="6"/>
      <c r="R38" s="6"/>
      <c r="S38" s="6"/>
      <c r="T38" s="6"/>
    </row>
    <row r="39" spans="14:20" x14ac:dyDescent="0.2">
      <c r="N39" s="6"/>
      <c r="O39" s="6"/>
      <c r="P39" s="6"/>
      <c r="Q39" s="6"/>
      <c r="R39" s="6"/>
      <c r="S39" s="6"/>
      <c r="T39" s="6"/>
    </row>
    <row r="40" spans="14:20" x14ac:dyDescent="0.2">
      <c r="N40" s="6"/>
      <c r="O40" s="6"/>
      <c r="P40" s="6"/>
      <c r="Q40" s="6"/>
      <c r="R40" s="6"/>
      <c r="S40" s="6"/>
      <c r="T40" s="6"/>
    </row>
    <row r="41" spans="14:20" x14ac:dyDescent="0.2">
      <c r="N41" s="6"/>
      <c r="O41" s="6"/>
      <c r="P41" s="6"/>
      <c r="Q41" s="6"/>
      <c r="R41" s="6"/>
      <c r="S41" s="6"/>
      <c r="T41" s="6"/>
    </row>
    <row r="52" spans="11:13" ht="21" x14ac:dyDescent="0.25">
      <c r="K52" s="26" t="s">
        <v>71</v>
      </c>
      <c r="L52" s="26" t="s">
        <v>72</v>
      </c>
      <c r="M52" s="26" t="s">
        <v>73</v>
      </c>
    </row>
    <row r="53" spans="11:13" ht="21" x14ac:dyDescent="0.25">
      <c r="K53" s="13" t="s">
        <v>74</v>
      </c>
      <c r="L53" s="13" t="s">
        <v>28</v>
      </c>
      <c r="M53" s="13">
        <v>2</v>
      </c>
    </row>
    <row r="54" spans="11:13" ht="21" x14ac:dyDescent="0.25">
      <c r="K54" s="13" t="s">
        <v>75</v>
      </c>
      <c r="L54" s="13" t="s">
        <v>29</v>
      </c>
      <c r="M54" s="13">
        <v>2</v>
      </c>
    </row>
    <row r="55" spans="11:13" ht="21" x14ac:dyDescent="0.25">
      <c r="K55" s="13" t="s">
        <v>76</v>
      </c>
      <c r="L55" s="13" t="s">
        <v>31</v>
      </c>
      <c r="M55" s="13">
        <v>2</v>
      </c>
    </row>
    <row r="73" spans="14:19" x14ac:dyDescent="0.2">
      <c r="N73" s="6"/>
      <c r="O73" s="6"/>
      <c r="P73" s="6"/>
      <c r="Q73" s="6"/>
      <c r="R73" s="6"/>
      <c r="S73" s="6"/>
    </row>
    <row r="74" spans="14:19" x14ac:dyDescent="0.2">
      <c r="N74" s="6"/>
      <c r="O74" s="6"/>
      <c r="P74" s="6"/>
      <c r="Q74" s="6"/>
      <c r="R74" s="6"/>
      <c r="S74" s="6"/>
    </row>
    <row r="75" spans="14:19" x14ac:dyDescent="0.2">
      <c r="N75" s="6"/>
      <c r="O75" s="6"/>
      <c r="P75" s="6"/>
      <c r="Q75" s="6"/>
      <c r="R75" s="6"/>
      <c r="S75" s="6"/>
    </row>
    <row r="76" spans="14:19" x14ac:dyDescent="0.2">
      <c r="N76" s="6"/>
      <c r="O76" s="4"/>
      <c r="P76" s="6"/>
      <c r="Q76" s="6"/>
      <c r="R76" s="6"/>
      <c r="S76" s="6"/>
    </row>
    <row r="77" spans="14:19" x14ac:dyDescent="0.2">
      <c r="N77" s="6"/>
      <c r="O77" s="4"/>
      <c r="P77" s="6"/>
      <c r="Q77" s="6"/>
      <c r="R77" s="6"/>
      <c r="S77" s="6"/>
    </row>
    <row r="78" spans="14:19" x14ac:dyDescent="0.2">
      <c r="N78" s="6"/>
      <c r="O78" s="4"/>
      <c r="P78" s="6"/>
      <c r="Q78" s="6"/>
      <c r="R78" s="6"/>
      <c r="S78" s="6"/>
    </row>
    <row r="79" spans="14:19" x14ac:dyDescent="0.2">
      <c r="N79" s="6"/>
      <c r="O79" s="4"/>
      <c r="P79" s="6"/>
      <c r="Q79" s="6"/>
      <c r="R79" s="6"/>
      <c r="S79" s="6"/>
    </row>
    <row r="80" spans="14:19" x14ac:dyDescent="0.2">
      <c r="N80" s="6"/>
      <c r="O80" s="6"/>
      <c r="P80" s="6"/>
      <c r="Q80" s="6"/>
      <c r="R80" s="6"/>
      <c r="S80" s="6"/>
    </row>
    <row r="96" spans="11:13" ht="21" x14ac:dyDescent="0.25">
      <c r="K96" s="26" t="s">
        <v>71</v>
      </c>
      <c r="L96" s="26" t="s">
        <v>72</v>
      </c>
      <c r="M96" s="26" t="s">
        <v>73</v>
      </c>
    </row>
    <row r="97" spans="11:13" ht="21" x14ac:dyDescent="0.25">
      <c r="K97" s="13" t="s">
        <v>77</v>
      </c>
      <c r="L97" s="13" t="s">
        <v>32</v>
      </c>
      <c r="M97" s="13" t="s">
        <v>79</v>
      </c>
    </row>
    <row r="98" spans="11:13" ht="21" x14ac:dyDescent="0.25">
      <c r="K98" s="13" t="s">
        <v>78</v>
      </c>
      <c r="L98" s="13" t="s">
        <v>33</v>
      </c>
      <c r="M98" s="13">
        <v>2</v>
      </c>
    </row>
    <row r="130" spans="11:16" ht="21" x14ac:dyDescent="0.25">
      <c r="K130" s="26" t="s">
        <v>71</v>
      </c>
      <c r="L130" s="26" t="s">
        <v>72</v>
      </c>
    </row>
    <row r="131" spans="11:16" ht="21" x14ac:dyDescent="0.25">
      <c r="K131" s="13" t="s">
        <v>142</v>
      </c>
      <c r="L131" s="13" t="s">
        <v>89</v>
      </c>
    </row>
    <row r="132" spans="11:16" ht="21" x14ac:dyDescent="0.25">
      <c r="K132" s="13" t="s">
        <v>143</v>
      </c>
      <c r="L132" s="13" t="s">
        <v>96</v>
      </c>
    </row>
    <row r="133" spans="11:16" ht="21" x14ac:dyDescent="0.25">
      <c r="K133" s="13" t="s">
        <v>144</v>
      </c>
      <c r="L133" s="13" t="s">
        <v>101</v>
      </c>
    </row>
    <row r="134" spans="11:16" ht="21" x14ac:dyDescent="0.25">
      <c r="K134" s="13" t="s">
        <v>145</v>
      </c>
      <c r="L134" s="13" t="s">
        <v>107</v>
      </c>
      <c r="M134" s="6"/>
      <c r="N134" s="6"/>
      <c r="O134" s="6"/>
      <c r="P134" s="6"/>
    </row>
    <row r="135" spans="11:16" ht="21" x14ac:dyDescent="0.25">
      <c r="K135" s="13" t="s">
        <v>146</v>
      </c>
      <c r="L135" s="13" t="s">
        <v>112</v>
      </c>
      <c r="M135" s="6"/>
      <c r="N135" s="6"/>
      <c r="O135" s="6"/>
      <c r="P135" s="6"/>
    </row>
    <row r="136" spans="11:16" ht="21" x14ac:dyDescent="0.25">
      <c r="K136" s="13" t="s">
        <v>147</v>
      </c>
      <c r="L136" s="13" t="s">
        <v>119</v>
      </c>
      <c r="M136" s="6"/>
      <c r="N136" s="6"/>
      <c r="O136" s="6"/>
      <c r="P136" s="6"/>
    </row>
    <row r="137" spans="11:16" ht="21" x14ac:dyDescent="0.25">
      <c r="K137" s="13" t="s">
        <v>148</v>
      </c>
      <c r="L137" s="13" t="s">
        <v>124</v>
      </c>
      <c r="M137" s="6"/>
      <c r="N137" s="6"/>
      <c r="O137" s="6"/>
      <c r="P137" s="6"/>
    </row>
    <row r="138" spans="11:16" ht="21" x14ac:dyDescent="0.25">
      <c r="K138" s="13" t="s">
        <v>149</v>
      </c>
      <c r="L138" s="13" t="s">
        <v>129</v>
      </c>
      <c r="M138" s="6"/>
      <c r="N138" s="6"/>
      <c r="O138" s="6"/>
      <c r="P138" s="6"/>
    </row>
    <row r="140" spans="11:16" ht="21" x14ac:dyDescent="0.25">
      <c r="K140" s="17" t="s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E871-5774-704A-95DF-FB32EA34E91E}">
  <dimension ref="A1"/>
  <sheetViews>
    <sheetView workbookViewId="0">
      <selection activeCell="O13" sqref="O13"/>
    </sheetView>
  </sheetViews>
  <sheetFormatPr baseColWidth="10" defaultColWidth="11.1640625" defaultRowHeight="16" x14ac:dyDescent="0.2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B49" sqref="B49"/>
    </sheetView>
  </sheetViews>
  <sheetFormatPr baseColWidth="10" defaultColWidth="11.1640625" defaultRowHeight="16" x14ac:dyDescent="0.2"/>
  <cols>
    <col min="1" max="1" width="17.1640625" bestFit="1" customWidth="1"/>
    <col min="2" max="2" width="146" bestFit="1" customWidth="1"/>
  </cols>
  <sheetData>
    <row r="1" spans="1:1" s="3" customFormat="1" x14ac:dyDescent="0.2">
      <c r="A1" s="2"/>
    </row>
    <row r="2" spans="1:1" x14ac:dyDescent="0.2">
      <c r="A2" s="1" t="s">
        <v>23</v>
      </c>
    </row>
    <row r="3" spans="1:1" x14ac:dyDescent="0.2">
      <c r="A3" s="1" t="s">
        <v>23</v>
      </c>
    </row>
    <row r="4" spans="1:1" x14ac:dyDescent="0.2">
      <c r="A4" s="1" t="s">
        <v>23</v>
      </c>
    </row>
    <row r="5" spans="1:1" x14ac:dyDescent="0.2">
      <c r="A5" s="1" t="s">
        <v>23</v>
      </c>
    </row>
    <row r="6" spans="1:1" x14ac:dyDescent="0.2">
      <c r="A6" s="1" t="s">
        <v>23</v>
      </c>
    </row>
    <row r="17" spans="2:3" s="6" customFormat="1" x14ac:dyDescent="0.2"/>
    <row r="18" spans="2:3" s="6" customFormat="1" x14ac:dyDescent="0.2"/>
    <row r="19" spans="2:3" s="6" customFormat="1" x14ac:dyDescent="0.2"/>
    <row r="20" spans="2:3" s="6" customFormat="1" x14ac:dyDescent="0.2"/>
    <row r="21" spans="2:3" s="6" customFormat="1" x14ac:dyDescent="0.2">
      <c r="B21" s="7"/>
    </row>
    <row r="22" spans="2:3" s="6" customFormat="1" x14ac:dyDescent="0.2">
      <c r="B22" s="7"/>
      <c r="C22" s="8"/>
    </row>
    <row r="23" spans="2:3" s="6" customFormat="1" x14ac:dyDescent="0.2">
      <c r="B23" s="7"/>
      <c r="C23" s="8"/>
    </row>
    <row r="24" spans="2:3" s="6" customFormat="1" x14ac:dyDescent="0.2">
      <c r="B24" s="7"/>
      <c r="C24" s="8"/>
    </row>
    <row r="25" spans="2:3" s="6" customFormat="1" x14ac:dyDescent="0.2">
      <c r="B25" s="7"/>
      <c r="C25" s="8"/>
    </row>
    <row r="26" spans="2:3" s="6" customFormat="1" x14ac:dyDescent="0.2">
      <c r="B26" s="7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cDNA Agilent</vt:lpstr>
      <vt:lpstr>Lib Agilent</vt:lpstr>
      <vt:lpstr>blank</vt:lpstr>
      <vt:lpstr>blank2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Stephanie Page</cp:lastModifiedBy>
  <cp:lastPrinted>2021-11-03T13:38:35Z</cp:lastPrinted>
  <dcterms:created xsi:type="dcterms:W3CDTF">2020-07-21T18:20:54Z</dcterms:created>
  <dcterms:modified xsi:type="dcterms:W3CDTF">2022-07-14T19:43:39Z</dcterms:modified>
</cp:coreProperties>
</file>