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Neural_Plasticity/Molecular_Profiling/NAc/Human/N=10_Visium/2022_08_10_Visium4_Br3942andBr2743Br3942Br8325/"/>
    </mc:Choice>
  </mc:AlternateContent>
  <xr:revisionPtr revIDLastSave="0" documentId="13_ncr:1_{D6AAFE40-5DC0-2844-8281-F793830F897D}" xr6:coauthVersionLast="47" xr6:coauthVersionMax="47" xr10:uidLastSave="{00000000-0000-0000-0000-000000000000}"/>
  <bookViews>
    <workbookView xWindow="3040" yWindow="2980" windowWidth="34280" windowHeight="23140" tabRatio="500" xr2:uid="{00000000-000D-0000-FFFF-FFFF00000000}"/>
  </bookViews>
  <sheets>
    <sheet name="Summary" sheetId="1" r:id="rId1"/>
    <sheet name="qPCR" sheetId="2" r:id="rId2"/>
    <sheet name="cDNA Agilent" sheetId="3" r:id="rId3"/>
    <sheet name="Lib Agilent" sheetId="5" r:id="rId4"/>
    <sheet name="blank" sheetId="7" r:id="rId5"/>
  </sheets>
  <definedNames>
    <definedName name="_xlnm.Print_Area" localSheetId="4">blank!#REF!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J2" i="1"/>
  <c r="W11" i="3"/>
  <c r="W10" i="3"/>
  <c r="W9" i="3"/>
  <c r="W8" i="3"/>
  <c r="W7" i="3"/>
  <c r="W6" i="3"/>
  <c r="W5" i="3"/>
  <c r="W4" i="3"/>
  <c r="V3" i="1"/>
  <c r="V4" i="1"/>
  <c r="V5" i="1"/>
  <c r="V6" i="1"/>
  <c r="V7" i="1"/>
  <c r="V8" i="1"/>
  <c r="V9" i="1"/>
  <c r="V2" i="1"/>
  <c r="P2" i="1"/>
  <c r="J7" i="1" l="1"/>
  <c r="P9" i="1" l="1"/>
  <c r="P7" i="1"/>
  <c r="P3" i="1"/>
  <c r="P4" i="1"/>
  <c r="P5" i="1"/>
  <c r="P6" i="1"/>
  <c r="P8" i="1"/>
  <c r="J3" i="1" l="1"/>
  <c r="J4" i="1"/>
  <c r="J5" i="1"/>
  <c r="J6" i="1"/>
  <c r="J8" i="1"/>
  <c r="J9" i="1"/>
</calcChain>
</file>

<file path=xl/sharedStrings.xml><?xml version="1.0" encoding="utf-8"?>
<sst xmlns="http://schemas.openxmlformats.org/spreadsheetml/2006/main" count="147" uniqueCount="59">
  <si>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</si>
  <si>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</si>
  <si>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</si>
  <si>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</si>
  <si>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</si>
  <si>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</si>
  <si>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</si>
  <si>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</si>
  <si>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</si>
  <si>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</si>
  <si>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</si>
  <si>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</si>
  <si>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cDNA Input</t>
  </si>
  <si>
    <t>Total cDNA ng</t>
  </si>
  <si>
    <t>SI cycles</t>
  </si>
  <si>
    <t>A2</t>
  </si>
  <si>
    <t>A3</t>
  </si>
  <si>
    <t>A4</t>
  </si>
  <si>
    <t>index_name</t>
  </si>
  <si>
    <t>index(i7)</t>
  </si>
  <si>
    <t>index2_workflow_a(i5)</t>
  </si>
  <si>
    <t>index2_workflow_b(i5)</t>
  </si>
  <si>
    <t>A5</t>
  </si>
  <si>
    <t>Ave frag length</t>
  </si>
  <si>
    <t>Agilent [pg/ul]</t>
  </si>
  <si>
    <t>% Coverage Array</t>
  </si>
  <si>
    <t xml:space="preserve">Est Read Pairs </t>
  </si>
  <si>
    <t>Pos</t>
  </si>
  <si>
    <t>Name</t>
  </si>
  <si>
    <t>Ct FAM</t>
  </si>
  <si>
    <t/>
  </si>
  <si>
    <t>A6</t>
  </si>
  <si>
    <t>A7</t>
  </si>
  <si>
    <t>A8</t>
  </si>
  <si>
    <t>NAc</t>
  </si>
  <si>
    <t>Dilution (1 in N)</t>
  </si>
  <si>
    <t>17v_svb</t>
  </si>
  <si>
    <t>18v_svb</t>
  </si>
  <si>
    <t>19v_svb</t>
  </si>
  <si>
    <t>20v_svb</t>
  </si>
  <si>
    <t>21v_svb</t>
  </si>
  <si>
    <t>22v_svb</t>
  </si>
  <si>
    <t>23v_svb</t>
  </si>
  <si>
    <t>24v_svb</t>
  </si>
  <si>
    <t>Br6423</t>
  </si>
  <si>
    <t>Br6522</t>
  </si>
  <si>
    <t>V11U23-405</t>
  </si>
  <si>
    <t>V11U23-403</t>
  </si>
  <si>
    <t>Note: sample 24v_svb upper marker was not recognized, lower marker was set incorrectly. Re-ran sample and sample was OK</t>
  </si>
  <si>
    <t>25v_svb</t>
  </si>
  <si>
    <t>26v_svb</t>
  </si>
  <si>
    <t>27v_svb</t>
  </si>
  <si>
    <t>28v_svb</t>
  </si>
  <si>
    <t>29v_svb</t>
  </si>
  <si>
    <t>30v_svb</t>
  </si>
  <si>
    <t>31v_svb</t>
  </si>
  <si>
    <t>32v_svb</t>
  </si>
  <si>
    <t>V11D01-385</t>
  </si>
  <si>
    <t>V11D01-386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</si>
</sst>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Fill="1" applyBorder="1"/>
    <xf numFmtId="0" fontId="5" fillId="0" borderId="1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5" fillId="2" borderId="1" xfId="0" applyFont="1" applyFill="1" applyBorder="1" applyAlignment="1">
      <alignment horizontal="center" wrapText="1"/>
    </xf>
    <xf numFmtId="0" fontId="6" fillId="0" borderId="1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</xdr:row>
      <xdr:rowOff>0</xdr:rowOff>
    </xdr:from>
    <xdr:to>
      <xdr:col>11</xdr:col>
      <xdr:colOff>215900</xdr:colOff>
      <xdr:row>38</xdr:row>
      <xdr:rowOff>21849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712258-7D64-C94C-9E6D-DBC5D4C9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3400" y="203200"/>
          <a:ext cx="7772400" cy="8403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0</xdr:row>
      <xdr:rowOff>177800</xdr:rowOff>
    </xdr:from>
    <xdr:to>
      <xdr:col>9</xdr:col>
      <xdr:colOff>482600</xdr:colOff>
      <xdr:row>42</xdr:row>
      <xdr:rowOff>154048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14B4D0C-1174-2E51-4C65-8F177A544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77800"/>
          <a:ext cx="7772400" cy="9145648"/>
        </a:xfrm>
        <a:prstGeom prst="rect">
          <a:avLst/>
        </a:prstGeom>
      </xdr:spPr>
    </xdr:pic>
    <xdr:clientData/>
  </xdr:twoCellAnchor>
  <xdr:twoCellAnchor>
    <xdr:from>
      <xdr:col>0</xdr:col>
      <xdr:colOff>406400</xdr:colOff>
      <xdr:row>17</xdr:row>
      <xdr:rowOff>114300</xdr:rowOff>
    </xdr:from>
    <xdr:to>
      <xdr:col>9</xdr:col>
      <xdr:colOff>469900</xdr:colOff>
      <xdr:row>37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0635E6-A69B-2441-8488-5671D452BF50}"/>
            </a:ext>
          </a:extLst>
        </xdr:cNvPr>
        <xdr:cNvSpPr/>
      </xdr:nvSpPr>
      <xdr:spPr>
        <a:xfrm>
          <a:off x="406400" y="3759200"/>
          <a:ext cx="7721600" cy="4140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355600</xdr:colOff>
      <xdr:row>1</xdr:row>
      <xdr:rowOff>165100</xdr:rowOff>
    </xdr:from>
    <xdr:to>
      <xdr:col>3</xdr:col>
      <xdr:colOff>774700</xdr:colOff>
      <xdr:row>17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B139763-7889-A441-98E8-5967F328699C}"/>
            </a:ext>
          </a:extLst>
        </xdr:cNvPr>
        <xdr:cNvSpPr/>
      </xdr:nvSpPr>
      <xdr:spPr>
        <a:xfrm>
          <a:off x="1206500" y="368300"/>
          <a:ext cx="2120900" cy="3390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8"/>
  <sheetViews>
    <sheetView tabSelected="1" zoomScale="82" zoomScaleNormal="82" workbookViewId="0">
      <pane ySplit="1" topLeftCell="A2" activePane="bottomLeft" state="frozen"/>
      <selection pane="bottomLeft" activeCell="U17" sqref="U17"/>
    </sheetView>
  </sheetViews>
  <sheetFormatPr baseColWidth="10" defaultColWidth="11.1640625" defaultRowHeight="21" x14ac:dyDescent="0.25"/>
  <cols>
    <col min="1" max="3" width="11.1640625" style="23"/>
    <col min="4" max="4" width="19.33203125" style="23" customWidth="1"/>
    <col min="5" max="5" width="9.33203125" style="23" customWidth="1"/>
    <col min="6" max="6" width="8.1640625" style="23" customWidth="1"/>
    <col min="7" max="7" width="14.83203125" style="23" customWidth="1"/>
    <col min="8" max="8" width="13.1640625" style="23" customWidth="1"/>
    <col min="9" max="9" width="19.5" style="25" customWidth="1"/>
    <col min="10" max="10" width="14" style="23" customWidth="1"/>
    <col min="11" max="12" width="11.1640625" style="23"/>
    <col min="13" max="14" width="16.83203125" style="23" customWidth="1"/>
    <col min="15" max="15" width="19.6640625" style="23" customWidth="1"/>
    <col min="16" max="16" width="16.83203125" style="23" customWidth="1"/>
    <col min="17" max="17" width="15" style="23" bestFit="1" customWidth="1"/>
    <col min="18" max="18" width="16.83203125" style="23" bestFit="1" customWidth="1"/>
    <col min="19" max="19" width="21.1640625" style="23" customWidth="1"/>
    <col min="20" max="20" width="21.33203125" style="23" customWidth="1"/>
    <col min="21" max="21" width="15.83203125" style="23" customWidth="1"/>
    <col min="22" max="22" width="15.1640625" style="23" customWidth="1"/>
    <col min="23" max="16384" width="11.1640625" style="23"/>
  </cols>
  <sheetData>
    <row r="1" spans="1:25" s="18" customFormat="1" ht="4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9</v>
      </c>
      <c r="G1" s="16" t="s">
        <v>10</v>
      </c>
      <c r="H1" s="16" t="s">
        <v>11</v>
      </c>
      <c r="I1" s="17" t="s">
        <v>35</v>
      </c>
      <c r="J1" s="16" t="s">
        <v>13</v>
      </c>
      <c r="K1" s="16" t="s">
        <v>12</v>
      </c>
      <c r="L1" s="16" t="s">
        <v>14</v>
      </c>
      <c r="M1" s="16" t="s">
        <v>23</v>
      </c>
      <c r="N1" s="16" t="s">
        <v>24</v>
      </c>
      <c r="O1" s="16" t="s">
        <v>35</v>
      </c>
      <c r="P1" s="16" t="s">
        <v>24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25</v>
      </c>
      <c r="V1" s="16" t="s">
        <v>26</v>
      </c>
    </row>
    <row r="2" spans="1:25" x14ac:dyDescent="0.25">
      <c r="A2" s="19" t="s">
        <v>49</v>
      </c>
      <c r="B2" s="19" t="s">
        <v>34</v>
      </c>
      <c r="C2" s="19"/>
      <c r="D2" s="19" t="s">
        <v>57</v>
      </c>
      <c r="E2" s="19" t="s">
        <v>5</v>
      </c>
      <c r="F2" s="20">
        <v>16.53</v>
      </c>
      <c r="G2" s="19">
        <v>17</v>
      </c>
      <c r="H2" s="19">
        <v>1177.2</v>
      </c>
      <c r="I2" s="20">
        <v>1</v>
      </c>
      <c r="J2" s="20">
        <f>(H2*I2*40)/1000</f>
        <v>47.088000000000001</v>
      </c>
      <c r="K2" s="20">
        <f>0.875*J2</f>
        <v>41.201999999999998</v>
      </c>
      <c r="L2" s="19"/>
      <c r="M2" s="19"/>
      <c r="N2" s="19"/>
      <c r="O2" s="20"/>
      <c r="P2" s="21">
        <f>N2*O2</f>
        <v>0</v>
      </c>
      <c r="Q2" s="37"/>
      <c r="R2" s="37"/>
      <c r="S2" s="37"/>
      <c r="T2" s="37"/>
      <c r="U2" s="22">
        <v>95</v>
      </c>
      <c r="V2" s="19">
        <f>((U2/100)*5000*60000)</f>
        <v>285000000</v>
      </c>
      <c r="X2" s="24"/>
      <c r="Y2" s="24"/>
    </row>
    <row r="3" spans="1:25" x14ac:dyDescent="0.25">
      <c r="A3" s="19" t="s">
        <v>50</v>
      </c>
      <c r="B3" s="19" t="s">
        <v>34</v>
      </c>
      <c r="C3" s="19"/>
      <c r="D3" s="19" t="s">
        <v>57</v>
      </c>
      <c r="E3" s="19" t="s">
        <v>6</v>
      </c>
      <c r="F3" s="20">
        <v>17</v>
      </c>
      <c r="G3" s="19">
        <v>17</v>
      </c>
      <c r="H3" s="19">
        <v>886.18</v>
      </c>
      <c r="I3" s="20">
        <v>1</v>
      </c>
      <c r="J3" s="20">
        <f t="shared" ref="J3:J9" si="0">(H3*I3*40)/1000</f>
        <v>35.447199999999995</v>
      </c>
      <c r="K3" s="20">
        <f t="shared" ref="K3:K9" si="1">0.875*J3</f>
        <v>31.016299999999994</v>
      </c>
      <c r="L3" s="19"/>
      <c r="M3" s="19"/>
      <c r="N3" s="19"/>
      <c r="O3" s="20"/>
      <c r="P3" s="21">
        <f t="shared" ref="P3:P8" si="2">N3*O3</f>
        <v>0</v>
      </c>
      <c r="Q3" s="37"/>
      <c r="R3" s="37"/>
      <c r="S3" s="37"/>
      <c r="T3" s="37"/>
      <c r="U3" s="22">
        <v>90</v>
      </c>
      <c r="V3" s="19">
        <f t="shared" ref="V3:V9" si="3">((U3/100)*5000*60000)</f>
        <v>270000000</v>
      </c>
      <c r="X3" s="24"/>
      <c r="Y3" s="24"/>
    </row>
    <row r="4" spans="1:25" x14ac:dyDescent="0.25">
      <c r="A4" s="19" t="s">
        <v>51</v>
      </c>
      <c r="B4" s="19" t="s">
        <v>34</v>
      </c>
      <c r="C4" s="19"/>
      <c r="D4" s="19" t="s">
        <v>57</v>
      </c>
      <c r="E4" s="19" t="s">
        <v>7</v>
      </c>
      <c r="F4" s="20">
        <v>16.760000000000002</v>
      </c>
      <c r="G4" s="19">
        <v>17</v>
      </c>
      <c r="H4" s="19">
        <v>694.13</v>
      </c>
      <c r="I4" s="20">
        <v>1</v>
      </c>
      <c r="J4" s="20">
        <f t="shared" si="0"/>
        <v>27.7652</v>
      </c>
      <c r="K4" s="20">
        <f t="shared" si="1"/>
        <v>24.294550000000001</v>
      </c>
      <c r="L4" s="19"/>
      <c r="M4" s="19"/>
      <c r="N4" s="19"/>
      <c r="O4" s="20"/>
      <c r="P4" s="21">
        <f t="shared" si="2"/>
        <v>0</v>
      </c>
      <c r="Q4" s="37"/>
      <c r="R4" s="37"/>
      <c r="S4" s="37"/>
      <c r="T4" s="37"/>
      <c r="U4" s="22">
        <v>99</v>
      </c>
      <c r="V4" s="19">
        <f t="shared" si="3"/>
        <v>297000000</v>
      </c>
      <c r="X4" s="24"/>
      <c r="Y4" s="24"/>
    </row>
    <row r="5" spans="1:25" x14ac:dyDescent="0.25">
      <c r="A5" s="19" t="s">
        <v>52</v>
      </c>
      <c r="B5" s="19" t="s">
        <v>34</v>
      </c>
      <c r="C5" s="19"/>
      <c r="D5" s="19" t="s">
        <v>57</v>
      </c>
      <c r="E5" s="19" t="s">
        <v>8</v>
      </c>
      <c r="F5" s="20">
        <v>17.21</v>
      </c>
      <c r="G5" s="19">
        <v>17</v>
      </c>
      <c r="H5" s="19">
        <v>1160.5999999999999</v>
      </c>
      <c r="I5" s="20">
        <v>1</v>
      </c>
      <c r="J5" s="20">
        <f t="shared" si="0"/>
        <v>46.423999999999999</v>
      </c>
      <c r="K5" s="20">
        <f t="shared" si="1"/>
        <v>40.621000000000002</v>
      </c>
      <c r="L5" s="19"/>
      <c r="M5" s="19"/>
      <c r="N5" s="19"/>
      <c r="O5" s="20"/>
      <c r="P5" s="21">
        <f t="shared" si="2"/>
        <v>0</v>
      </c>
      <c r="Q5" s="37"/>
      <c r="R5" s="37"/>
      <c r="S5" s="37"/>
      <c r="T5" s="37"/>
      <c r="U5" s="22">
        <v>100</v>
      </c>
      <c r="V5" s="19">
        <f t="shared" si="3"/>
        <v>300000000</v>
      </c>
      <c r="X5" s="24"/>
      <c r="Y5" s="24"/>
    </row>
    <row r="6" spans="1:25" x14ac:dyDescent="0.25">
      <c r="A6" s="19" t="s">
        <v>53</v>
      </c>
      <c r="B6" s="19" t="s">
        <v>34</v>
      </c>
      <c r="C6" s="19"/>
      <c r="D6" s="19" t="s">
        <v>58</v>
      </c>
      <c r="E6" s="19" t="s">
        <v>5</v>
      </c>
      <c r="F6" s="20">
        <v>17</v>
      </c>
      <c r="G6" s="19">
        <v>17</v>
      </c>
      <c r="H6" s="19">
        <v>718.7</v>
      </c>
      <c r="I6" s="20">
        <v>1</v>
      </c>
      <c r="J6" s="20">
        <f t="shared" si="0"/>
        <v>28.748000000000001</v>
      </c>
      <c r="K6" s="20">
        <f t="shared" si="1"/>
        <v>25.154500000000002</v>
      </c>
      <c r="L6" s="19"/>
      <c r="M6" s="19"/>
      <c r="N6" s="19"/>
      <c r="O6" s="20"/>
      <c r="P6" s="21">
        <f t="shared" si="2"/>
        <v>0</v>
      </c>
      <c r="Q6" s="37"/>
      <c r="R6" s="37"/>
      <c r="S6" s="37"/>
      <c r="T6" s="37"/>
      <c r="U6" s="22">
        <v>100</v>
      </c>
      <c r="V6" s="19">
        <f t="shared" si="3"/>
        <v>300000000</v>
      </c>
    </row>
    <row r="7" spans="1:25" x14ac:dyDescent="0.25">
      <c r="A7" s="19" t="s">
        <v>54</v>
      </c>
      <c r="B7" s="19" t="s">
        <v>34</v>
      </c>
      <c r="C7" s="19"/>
      <c r="D7" s="19" t="s">
        <v>58</v>
      </c>
      <c r="E7" s="19" t="s">
        <v>6</v>
      </c>
      <c r="F7" s="20">
        <v>17.510000000000002</v>
      </c>
      <c r="G7" s="19">
        <v>17</v>
      </c>
      <c r="H7" s="19">
        <v>182.94</v>
      </c>
      <c r="I7" s="20">
        <v>1</v>
      </c>
      <c r="J7" s="20">
        <f>(H7*I7*40)/1000</f>
        <v>7.3176000000000005</v>
      </c>
      <c r="K7" s="20">
        <f t="shared" si="1"/>
        <v>6.4029000000000007</v>
      </c>
      <c r="L7" s="19"/>
      <c r="M7" s="19"/>
      <c r="N7" s="19"/>
      <c r="O7" s="20"/>
      <c r="P7" s="21">
        <f>N7*O7</f>
        <v>0</v>
      </c>
      <c r="Q7" s="37"/>
      <c r="R7" s="37"/>
      <c r="S7" s="37"/>
      <c r="T7" s="37"/>
      <c r="U7" s="22">
        <v>90</v>
      </c>
      <c r="V7" s="19">
        <f t="shared" si="3"/>
        <v>270000000</v>
      </c>
    </row>
    <row r="8" spans="1:25" x14ac:dyDescent="0.25">
      <c r="A8" s="19" t="s">
        <v>55</v>
      </c>
      <c r="B8" s="19" t="s">
        <v>34</v>
      </c>
      <c r="C8" s="19"/>
      <c r="D8" s="19" t="s">
        <v>58</v>
      </c>
      <c r="E8" s="19" t="s">
        <v>7</v>
      </c>
      <c r="F8" s="20">
        <v>17.100000000000001</v>
      </c>
      <c r="G8" s="19">
        <v>17</v>
      </c>
      <c r="H8" s="19">
        <v>653.77</v>
      </c>
      <c r="I8" s="20">
        <v>1</v>
      </c>
      <c r="J8" s="20">
        <f t="shared" si="0"/>
        <v>26.1508</v>
      </c>
      <c r="K8" s="20">
        <f t="shared" si="1"/>
        <v>22.88195</v>
      </c>
      <c r="L8" s="19"/>
      <c r="M8" s="19"/>
      <c r="N8" s="19"/>
      <c r="O8" s="20"/>
      <c r="P8" s="21">
        <f t="shared" si="2"/>
        <v>0</v>
      </c>
      <c r="Q8" s="37"/>
      <c r="R8" s="37"/>
      <c r="S8" s="37"/>
      <c r="T8" s="37"/>
      <c r="U8" s="22">
        <v>90</v>
      </c>
      <c r="V8" s="19">
        <f t="shared" si="3"/>
        <v>270000000</v>
      </c>
    </row>
    <row r="9" spans="1:25" x14ac:dyDescent="0.25">
      <c r="A9" s="19" t="s">
        <v>56</v>
      </c>
      <c r="B9" s="19" t="s">
        <v>34</v>
      </c>
      <c r="C9" s="19"/>
      <c r="D9" s="19" t="s">
        <v>58</v>
      </c>
      <c r="E9" s="19" t="s">
        <v>8</v>
      </c>
      <c r="F9" s="20">
        <v>17.190000000000001</v>
      </c>
      <c r="G9" s="19">
        <v>17</v>
      </c>
      <c r="H9" s="19">
        <v>341.95</v>
      </c>
      <c r="I9" s="20">
        <v>1</v>
      </c>
      <c r="J9" s="20">
        <f t="shared" si="0"/>
        <v>13.678000000000001</v>
      </c>
      <c r="K9" s="20">
        <f t="shared" si="1"/>
        <v>11.968250000000001</v>
      </c>
      <c r="L9" s="19"/>
      <c r="M9" s="19"/>
      <c r="N9" s="19"/>
      <c r="O9" s="20"/>
      <c r="P9" s="21">
        <f>N9*O9</f>
        <v>0</v>
      </c>
      <c r="Q9" s="37"/>
      <c r="R9" s="37"/>
      <c r="S9" s="37"/>
      <c r="T9" s="37"/>
      <c r="U9" s="22">
        <v>90</v>
      </c>
      <c r="V9" s="19">
        <f t="shared" si="3"/>
        <v>270000000</v>
      </c>
    </row>
    <row r="10" spans="1:25" x14ac:dyDescent="0.25">
      <c r="A10" s="26"/>
      <c r="B10" s="26"/>
      <c r="C10" s="27"/>
      <c r="D10" s="26"/>
      <c r="E10" s="26"/>
      <c r="F10" s="28"/>
      <c r="G10" s="26"/>
      <c r="H10" s="26"/>
      <c r="I10" s="28"/>
      <c r="J10" s="28"/>
      <c r="K10" s="28"/>
      <c r="L10" s="26"/>
      <c r="M10" s="26"/>
      <c r="N10" s="26"/>
      <c r="O10" s="28"/>
      <c r="P10" s="29"/>
      <c r="Q10" s="26"/>
      <c r="R10" s="26"/>
      <c r="S10" s="26"/>
      <c r="T10" s="26"/>
      <c r="U10" s="30"/>
      <c r="V10" s="30"/>
      <c r="W10" s="26"/>
    </row>
    <row r="11" spans="1:25" x14ac:dyDescent="0.25">
      <c r="A11" s="26"/>
      <c r="B11" s="26"/>
      <c r="C11" s="27"/>
      <c r="D11" s="26"/>
      <c r="E11" s="26"/>
      <c r="F11" s="28"/>
      <c r="G11" s="26"/>
      <c r="H11" s="26"/>
      <c r="I11" s="28"/>
      <c r="J11" s="31"/>
      <c r="K11" s="31"/>
      <c r="L11" s="26"/>
      <c r="M11" s="26"/>
      <c r="N11" s="26"/>
      <c r="O11" s="28"/>
      <c r="P11" s="26"/>
      <c r="Q11" s="26"/>
      <c r="R11" s="26"/>
      <c r="S11" s="26"/>
      <c r="T11" s="26"/>
      <c r="U11" s="26"/>
      <c r="V11" s="30"/>
      <c r="W11" s="26"/>
    </row>
    <row r="12" spans="1:25" x14ac:dyDescent="0.25">
      <c r="A12" s="26"/>
      <c r="B12" s="26"/>
      <c r="C12" s="27"/>
      <c r="D12" s="26"/>
      <c r="E12" s="26"/>
      <c r="F12" s="28"/>
      <c r="G12" s="26"/>
      <c r="H12" s="26"/>
      <c r="I12" s="28"/>
      <c r="J12" s="31"/>
      <c r="K12" s="31"/>
      <c r="L12" s="26"/>
      <c r="M12" s="26"/>
      <c r="N12" s="26"/>
      <c r="O12" s="28"/>
      <c r="P12" s="26"/>
      <c r="Q12" s="26"/>
      <c r="R12" s="26"/>
      <c r="S12" s="26"/>
      <c r="T12" s="26"/>
      <c r="U12" s="26"/>
      <c r="V12" s="30"/>
      <c r="W12" s="26"/>
    </row>
    <row r="13" spans="1:25" x14ac:dyDescent="0.25">
      <c r="A13" s="26"/>
      <c r="J13" s="31"/>
      <c r="Q13" s="26"/>
      <c r="R13" s="26"/>
      <c r="S13" s="26"/>
      <c r="T13" s="26"/>
      <c r="U13" s="26"/>
      <c r="V13" s="30"/>
      <c r="W13" s="26"/>
    </row>
    <row r="14" spans="1:25" x14ac:dyDescent="0.25">
      <c r="A14" s="30"/>
      <c r="B14" s="30"/>
      <c r="C14" s="32"/>
      <c r="D14" s="26" t="s">
        <v>36</v>
      </c>
      <c r="E14" s="27"/>
      <c r="F14" s="26" t="s">
        <v>37</v>
      </c>
      <c r="G14" s="26"/>
      <c r="H14" s="26" t="s">
        <v>38</v>
      </c>
      <c r="I14" s="26"/>
      <c r="J14" s="28" t="s">
        <v>39</v>
      </c>
      <c r="L14" s="26"/>
      <c r="M14" s="26"/>
      <c r="N14" s="31" t="s">
        <v>40</v>
      </c>
      <c r="O14" s="26"/>
      <c r="P14" s="26" t="s">
        <v>41</v>
      </c>
      <c r="Q14" s="28" t="s">
        <v>42</v>
      </c>
      <c r="S14" s="26" t="s">
        <v>43</v>
      </c>
      <c r="T14" s="26"/>
      <c r="U14" s="26"/>
      <c r="V14" s="26"/>
      <c r="W14" s="26"/>
    </row>
    <row r="15" spans="1:25" x14ac:dyDescent="0.25">
      <c r="A15" s="30"/>
      <c r="B15" s="30"/>
      <c r="C15" s="32"/>
      <c r="D15" s="30"/>
      <c r="E15" s="30"/>
      <c r="F15" s="31"/>
      <c r="G15" s="30"/>
      <c r="H15" s="30"/>
      <c r="I15" s="28"/>
      <c r="J15" s="31"/>
      <c r="K15" s="31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5" x14ac:dyDescent="0.25">
      <c r="A16" s="30"/>
      <c r="B16" s="30"/>
      <c r="C16" s="32"/>
      <c r="D16" s="30"/>
      <c r="E16" s="30"/>
      <c r="F16" s="31"/>
      <c r="G16" s="30"/>
      <c r="H16" s="30"/>
      <c r="I16" s="28"/>
      <c r="J16" s="31"/>
      <c r="K16" s="31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x14ac:dyDescent="0.25">
      <c r="A17" s="30"/>
      <c r="B17" s="30"/>
      <c r="C17" s="32"/>
      <c r="D17" s="30"/>
      <c r="E17" s="30"/>
      <c r="F17" s="31"/>
      <c r="G17" s="30"/>
      <c r="H17" s="30"/>
      <c r="I17" s="28"/>
      <c r="J17" s="31"/>
      <c r="K17" s="31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x14ac:dyDescent="0.25">
      <c r="A18" s="30"/>
      <c r="B18" s="26"/>
      <c r="C18" s="26"/>
      <c r="D18" s="26"/>
      <c r="E18" s="30"/>
      <c r="F18" s="26"/>
      <c r="G18" s="26"/>
      <c r="H18" s="26"/>
      <c r="I18" s="28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25">
      <c r="A19" s="26"/>
      <c r="B19" s="26"/>
      <c r="C19" s="26"/>
      <c r="D19" s="26"/>
      <c r="E19" s="30"/>
      <c r="F19" s="26"/>
      <c r="G19" s="26"/>
      <c r="H19" s="26"/>
      <c r="I19" s="28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x14ac:dyDescent="0.25">
      <c r="A20" s="26"/>
      <c r="B20" s="26"/>
      <c r="C20" s="26"/>
      <c r="D20" s="26"/>
      <c r="E20" s="30"/>
      <c r="F20" s="26"/>
      <c r="G20" s="26"/>
      <c r="H20" s="26"/>
      <c r="I20" s="28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x14ac:dyDescent="0.25">
      <c r="A21" s="26"/>
      <c r="B21" s="26"/>
      <c r="C21" s="26"/>
      <c r="D21" s="26"/>
      <c r="E21" s="30"/>
      <c r="F21" s="26"/>
      <c r="G21" s="26"/>
      <c r="H21" s="26"/>
      <c r="I21" s="28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9" spans="1:23" x14ac:dyDescent="0.25">
      <c r="I29" s="23"/>
    </row>
    <row r="30" spans="1:23" x14ac:dyDescent="0.25">
      <c r="I30" s="23"/>
    </row>
    <row r="31" spans="1:23" x14ac:dyDescent="0.25">
      <c r="I31" s="23"/>
    </row>
    <row r="32" spans="1:23" x14ac:dyDescent="0.25">
      <c r="I32" s="23"/>
    </row>
    <row r="33" spans="9:9" x14ac:dyDescent="0.25">
      <c r="I33" s="23"/>
    </row>
    <row r="34" spans="9:9" x14ac:dyDescent="0.25">
      <c r="I34" s="23"/>
    </row>
    <row r="35" spans="9:9" x14ac:dyDescent="0.25">
      <c r="I35" s="23"/>
    </row>
    <row r="36" spans="9:9" x14ac:dyDescent="0.25">
      <c r="I36" s="23"/>
    </row>
    <row r="37" spans="9:9" x14ac:dyDescent="0.25">
      <c r="I37" s="23"/>
    </row>
    <row r="38" spans="9:9" x14ac:dyDescent="0.25">
      <c r="I38" s="23"/>
    </row>
    <row r="39" spans="9:9" x14ac:dyDescent="0.25">
      <c r="I39" s="23"/>
    </row>
    <row r="40" spans="9:9" x14ac:dyDescent="0.25">
      <c r="I40" s="23"/>
    </row>
    <row r="41" spans="9:9" x14ac:dyDescent="0.25">
      <c r="I41" s="23"/>
    </row>
    <row r="42" spans="9:9" x14ac:dyDescent="0.25">
      <c r="I42" s="23"/>
    </row>
    <row r="43" spans="9:9" x14ac:dyDescent="0.25">
      <c r="I43" s="23"/>
    </row>
    <row r="44" spans="9:9" x14ac:dyDescent="0.25">
      <c r="I44" s="23"/>
    </row>
    <row r="45" spans="9:9" x14ac:dyDescent="0.25">
      <c r="I45" s="23"/>
    </row>
    <row r="46" spans="9:9" x14ac:dyDescent="0.25">
      <c r="I46" s="23"/>
    </row>
    <row r="47" spans="9:9" x14ac:dyDescent="0.25">
      <c r="I47" s="23"/>
    </row>
    <row r="48" spans="9:9" x14ac:dyDescent="0.25">
      <c r="I48" s="23"/>
    </row>
    <row r="49" spans="1:15" x14ac:dyDescent="0.25">
      <c r="I49" s="23"/>
    </row>
    <row r="50" spans="1:15" x14ac:dyDescent="0.25">
      <c r="I50" s="23"/>
    </row>
    <row r="51" spans="1:15" x14ac:dyDescent="0.25">
      <c r="I51" s="23"/>
    </row>
    <row r="52" spans="1:15" x14ac:dyDescent="0.25">
      <c r="I52" s="23"/>
    </row>
    <row r="53" spans="1:15" x14ac:dyDescent="0.25">
      <c r="I53" s="23"/>
    </row>
    <row r="54" spans="1:15" x14ac:dyDescent="0.25">
      <c r="I54" s="23"/>
    </row>
    <row r="55" spans="1:15" x14ac:dyDescent="0.25">
      <c r="I55" s="23"/>
    </row>
    <row r="56" spans="1:15" x14ac:dyDescent="0.25">
      <c r="I56" s="23"/>
    </row>
    <row r="61" spans="1:15" x14ac:dyDescent="0.25">
      <c r="A61" s="26"/>
      <c r="B61" s="26"/>
      <c r="C61" s="26"/>
      <c r="D61" s="26"/>
      <c r="E61" s="26"/>
      <c r="F61" s="26"/>
      <c r="G61" s="26"/>
      <c r="H61" s="26"/>
      <c r="I61" s="28"/>
      <c r="J61" s="26"/>
      <c r="K61" s="26"/>
      <c r="L61" s="26"/>
      <c r="M61" s="26"/>
      <c r="N61" s="26"/>
      <c r="O61" s="26"/>
    </row>
    <row r="67" spans="1:15" s="26" customFormat="1" x14ac:dyDescent="0.25">
      <c r="A67" s="23"/>
      <c r="B67" s="23"/>
      <c r="C67" s="23"/>
      <c r="D67" s="23"/>
      <c r="E67" s="23"/>
      <c r="F67" s="23"/>
      <c r="G67" s="23"/>
      <c r="H67" s="23"/>
      <c r="I67" s="25"/>
      <c r="J67" s="23"/>
      <c r="K67" s="23"/>
      <c r="L67" s="23"/>
      <c r="M67" s="23"/>
      <c r="N67" s="23"/>
      <c r="O67" s="23"/>
    </row>
    <row r="82" spans="1:15" x14ac:dyDescent="0.25">
      <c r="A82" s="26"/>
      <c r="B82" s="26"/>
      <c r="C82" s="26"/>
      <c r="D82" s="26"/>
      <c r="E82" s="26"/>
      <c r="F82" s="26"/>
      <c r="G82" s="26"/>
      <c r="H82" s="26"/>
      <c r="I82" s="28"/>
      <c r="J82" s="26"/>
      <c r="K82" s="26"/>
      <c r="L82" s="26"/>
      <c r="M82" s="26"/>
      <c r="N82" s="26"/>
      <c r="O82" s="26"/>
    </row>
    <row r="88" spans="1:15" s="26" customFormat="1" x14ac:dyDescent="0.25">
      <c r="A88" s="23"/>
      <c r="B88" s="23"/>
      <c r="C88" s="23"/>
      <c r="D88" s="23"/>
      <c r="E88" s="23"/>
      <c r="F88" s="23"/>
      <c r="G88" s="23"/>
      <c r="H88" s="23"/>
      <c r="I88" s="25"/>
      <c r="J88" s="23"/>
      <c r="K88" s="23"/>
      <c r="L88" s="23"/>
      <c r="M88" s="23"/>
      <c r="N88" s="23"/>
      <c r="O88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E7" sqref="E7"/>
    </sheetView>
  </sheetViews>
  <sheetFormatPr baseColWidth="10" defaultColWidth="11.1640625" defaultRowHeight="16" x14ac:dyDescent="0.2"/>
  <cols>
    <col min="1" max="1" width="4" bestFit="1" customWidth="1"/>
    <col min="2" max="2" width="9.83203125" bestFit="1" customWidth="1"/>
  </cols>
  <sheetData>
    <row r="1" spans="1:5" s="3" customFormat="1" ht="17" x14ac:dyDescent="0.2">
      <c r="A1" s="4" t="s">
        <v>27</v>
      </c>
      <c r="B1" s="5" t="s">
        <v>28</v>
      </c>
      <c r="C1" s="4" t="s">
        <v>29</v>
      </c>
      <c r="D1" s="2"/>
      <c r="E1" s="2"/>
    </row>
    <row r="2" spans="1:5" ht="21" x14ac:dyDescent="0.25">
      <c r="A2" s="6" t="s">
        <v>5</v>
      </c>
      <c r="B2" s="19" t="s">
        <v>36</v>
      </c>
      <c r="C2" s="20">
        <v>17.82</v>
      </c>
      <c r="D2" s="1"/>
      <c r="E2" s="1" t="s">
        <v>30</v>
      </c>
    </row>
    <row r="3" spans="1:5" ht="21" x14ac:dyDescent="0.25">
      <c r="A3" s="6" t="s">
        <v>15</v>
      </c>
      <c r="B3" s="19" t="s">
        <v>37</v>
      </c>
      <c r="C3" s="20">
        <v>18.010000000000002</v>
      </c>
      <c r="D3" s="1"/>
      <c r="E3" s="1" t="s">
        <v>30</v>
      </c>
    </row>
    <row r="4" spans="1:5" ht="21" x14ac:dyDescent="0.25">
      <c r="A4" s="6" t="s">
        <v>16</v>
      </c>
      <c r="B4" s="19" t="s">
        <v>38</v>
      </c>
      <c r="C4" s="20">
        <v>17.57</v>
      </c>
      <c r="D4" s="1"/>
      <c r="E4" s="1" t="s">
        <v>30</v>
      </c>
    </row>
    <row r="5" spans="1:5" ht="21" x14ac:dyDescent="0.25">
      <c r="A5" s="6" t="s">
        <v>17</v>
      </c>
      <c r="B5" s="19" t="s">
        <v>39</v>
      </c>
      <c r="C5" s="20">
        <v>17.27</v>
      </c>
      <c r="D5" s="1"/>
      <c r="E5" s="1" t="s">
        <v>30</v>
      </c>
    </row>
    <row r="6" spans="1:5" ht="21" x14ac:dyDescent="0.25">
      <c r="A6" s="6" t="s">
        <v>22</v>
      </c>
      <c r="B6" s="19" t="s">
        <v>40</v>
      </c>
      <c r="C6" s="20">
        <v>16.28</v>
      </c>
      <c r="D6" s="1"/>
      <c r="E6" s="1" t="s">
        <v>30</v>
      </c>
    </row>
    <row r="7" spans="1:5" ht="21" x14ac:dyDescent="0.25">
      <c r="A7" s="6" t="s">
        <v>31</v>
      </c>
      <c r="B7" s="19" t="s">
        <v>41</v>
      </c>
      <c r="C7" s="20">
        <v>16.3</v>
      </c>
    </row>
    <row r="8" spans="1:5" ht="21" x14ac:dyDescent="0.25">
      <c r="A8" s="6" t="s">
        <v>32</v>
      </c>
      <c r="B8" s="19" t="s">
        <v>42</v>
      </c>
      <c r="C8" s="20">
        <v>16.64</v>
      </c>
    </row>
    <row r="9" spans="1:5" ht="21" x14ac:dyDescent="0.25">
      <c r="A9" s="6" t="s">
        <v>33</v>
      </c>
      <c r="B9" s="19" t="s">
        <v>43</v>
      </c>
      <c r="C9" s="20">
        <v>16.95</v>
      </c>
    </row>
    <row r="10" spans="1:5" x14ac:dyDescent="0.2">
      <c r="A10" s="12"/>
      <c r="B10" s="13"/>
      <c r="C10" s="14"/>
    </row>
    <row r="11" spans="1:5" x14ac:dyDescent="0.2">
      <c r="A11" s="12"/>
      <c r="B11" s="7"/>
      <c r="C11" s="8"/>
    </row>
    <row r="12" spans="1:5" x14ac:dyDescent="0.2">
      <c r="A12" s="9"/>
      <c r="B12" s="7"/>
      <c r="C12" s="8"/>
    </row>
    <row r="13" spans="1:5" x14ac:dyDescent="0.2">
      <c r="A13" s="9"/>
      <c r="B13" s="7"/>
      <c r="C13" s="8"/>
    </row>
    <row r="14" spans="1:5" x14ac:dyDescent="0.2">
      <c r="A14" s="9"/>
      <c r="B14" s="7"/>
      <c r="C14" s="8"/>
    </row>
    <row r="15" spans="1:5" x14ac:dyDescent="0.2">
      <c r="A15" s="15"/>
      <c r="B15" s="10"/>
      <c r="C15" s="9"/>
    </row>
    <row r="16" spans="1:5" s="9" customFormat="1" x14ac:dyDescent="0.2">
      <c r="B16" s="10"/>
    </row>
    <row r="17" spans="2:3" s="9" customFormat="1" x14ac:dyDescent="0.2">
      <c r="B17" s="10"/>
      <c r="C17" s="11"/>
    </row>
    <row r="18" spans="2:3" s="9" customFormat="1" x14ac:dyDescent="0.2">
      <c r="B18" s="10"/>
      <c r="C18" s="11"/>
    </row>
    <row r="19" spans="2:3" s="9" customFormat="1" x14ac:dyDescent="0.2">
      <c r="B19" s="10"/>
      <c r="C19" s="11"/>
    </row>
    <row r="20" spans="2:3" s="9" customFormat="1" x14ac:dyDescent="0.2">
      <c r="B20" s="10"/>
    </row>
    <row r="21" spans="2:3" s="9" customFormat="1" x14ac:dyDescent="0.2">
      <c r="B21" s="10"/>
      <c r="C21" s="11"/>
    </row>
    <row r="22" spans="2:3" s="9" customFormat="1" x14ac:dyDescent="0.2">
      <c r="B22" s="10"/>
      <c r="C22" s="11"/>
    </row>
    <row r="23" spans="2:3" s="9" customFormat="1" x14ac:dyDescent="0.2">
      <c r="B23" s="10"/>
      <c r="C23" s="11"/>
    </row>
    <row r="24" spans="2:3" s="9" customFormat="1" x14ac:dyDescent="0.2">
      <c r="B24" s="10"/>
      <c r="C24" s="11"/>
    </row>
    <row r="25" spans="2:3" s="9" customFormat="1" x14ac:dyDescent="0.2">
      <c r="B25" s="10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:W21"/>
  <sheetViews>
    <sheetView workbookViewId="0">
      <selection activeCell="N22" sqref="N22"/>
    </sheetView>
  </sheetViews>
  <sheetFormatPr baseColWidth="10" defaultColWidth="11.1640625" defaultRowHeight="16" x14ac:dyDescent="0.2"/>
  <cols>
    <col min="17" max="17" width="19" customWidth="1"/>
    <col min="20" max="20" width="21.5" customWidth="1"/>
    <col min="21" max="21" width="17" customWidth="1"/>
    <col min="22" max="22" width="20.83203125" customWidth="1"/>
  </cols>
  <sheetData>
    <row r="3" spans="14:23" ht="44" x14ac:dyDescent="0.25">
      <c r="N3" s="33" t="s">
        <v>0</v>
      </c>
      <c r="O3" s="33" t="s">
        <v>1</v>
      </c>
      <c r="P3" s="33" t="s">
        <v>2</v>
      </c>
      <c r="Q3" s="33" t="s">
        <v>3</v>
      </c>
      <c r="R3" s="33" t="s">
        <v>4</v>
      </c>
      <c r="S3" s="33" t="s">
        <v>9</v>
      </c>
      <c r="T3" s="33" t="s">
        <v>10</v>
      </c>
      <c r="U3" s="34" t="s">
        <v>11</v>
      </c>
      <c r="V3" s="17" t="s">
        <v>35</v>
      </c>
      <c r="W3" s="36" t="s">
        <v>13</v>
      </c>
    </row>
    <row r="4" spans="14:23" ht="21" x14ac:dyDescent="0.25">
      <c r="N4" s="19" t="s">
        <v>36</v>
      </c>
      <c r="O4" s="19" t="s">
        <v>34</v>
      </c>
      <c r="P4" s="19" t="s">
        <v>44</v>
      </c>
      <c r="Q4" s="19" t="s">
        <v>47</v>
      </c>
      <c r="R4" s="19" t="s">
        <v>5</v>
      </c>
      <c r="S4" s="20">
        <v>17.82</v>
      </c>
      <c r="T4" s="19">
        <v>18</v>
      </c>
      <c r="U4" s="19">
        <v>3332.02</v>
      </c>
      <c r="V4" s="20">
        <v>1</v>
      </c>
      <c r="W4" s="20">
        <f>(U4*V4*40)/1000</f>
        <v>133.2808</v>
      </c>
    </row>
    <row r="5" spans="14:23" ht="21" x14ac:dyDescent="0.25">
      <c r="N5" s="19" t="s">
        <v>37</v>
      </c>
      <c r="O5" s="19" t="s">
        <v>34</v>
      </c>
      <c r="P5" s="19" t="s">
        <v>44</v>
      </c>
      <c r="Q5" s="19" t="s">
        <v>47</v>
      </c>
      <c r="R5" s="19" t="s">
        <v>6</v>
      </c>
      <c r="S5" s="20">
        <v>18.010000000000002</v>
      </c>
      <c r="T5" s="19">
        <v>18</v>
      </c>
      <c r="U5" s="19">
        <v>2505.3000000000002</v>
      </c>
      <c r="V5" s="20">
        <v>1</v>
      </c>
      <c r="W5" s="20">
        <f t="shared" ref="W5:W11" si="0">(U5*V5*40)/1000</f>
        <v>100.212</v>
      </c>
    </row>
    <row r="6" spans="14:23" ht="21" x14ac:dyDescent="0.25">
      <c r="N6" s="19" t="s">
        <v>38</v>
      </c>
      <c r="O6" s="19" t="s">
        <v>34</v>
      </c>
      <c r="P6" s="19" t="s">
        <v>44</v>
      </c>
      <c r="Q6" s="19" t="s">
        <v>47</v>
      </c>
      <c r="R6" s="19" t="s">
        <v>7</v>
      </c>
      <c r="S6" s="20">
        <v>17.57</v>
      </c>
      <c r="T6" s="19">
        <v>18</v>
      </c>
      <c r="U6" s="19">
        <v>3574.75</v>
      </c>
      <c r="V6" s="20">
        <v>1</v>
      </c>
      <c r="W6" s="20">
        <f t="shared" si="0"/>
        <v>142.99</v>
      </c>
    </row>
    <row r="7" spans="14:23" ht="21" x14ac:dyDescent="0.25">
      <c r="N7" s="19" t="s">
        <v>39</v>
      </c>
      <c r="O7" s="19" t="s">
        <v>34</v>
      </c>
      <c r="P7" s="19" t="s">
        <v>44</v>
      </c>
      <c r="Q7" s="19" t="s">
        <v>47</v>
      </c>
      <c r="R7" s="19" t="s">
        <v>8</v>
      </c>
      <c r="S7" s="20">
        <v>17.27</v>
      </c>
      <c r="T7" s="19">
        <v>18</v>
      </c>
      <c r="U7" s="19">
        <v>4025.89</v>
      </c>
      <c r="V7" s="20">
        <v>1</v>
      </c>
      <c r="W7" s="20">
        <f t="shared" si="0"/>
        <v>161.03560000000002</v>
      </c>
    </row>
    <row r="8" spans="14:23" ht="21" x14ac:dyDescent="0.25">
      <c r="N8" s="19" t="s">
        <v>40</v>
      </c>
      <c r="O8" s="19" t="s">
        <v>34</v>
      </c>
      <c r="P8" s="19" t="s">
        <v>45</v>
      </c>
      <c r="Q8" s="19" t="s">
        <v>46</v>
      </c>
      <c r="R8" s="19" t="s">
        <v>5</v>
      </c>
      <c r="S8" s="20">
        <v>16.28</v>
      </c>
      <c r="T8" s="19">
        <v>17</v>
      </c>
      <c r="U8" s="19">
        <v>4379</v>
      </c>
      <c r="V8" s="20">
        <v>1</v>
      </c>
      <c r="W8" s="20">
        <f t="shared" si="0"/>
        <v>175.16</v>
      </c>
    </row>
    <row r="9" spans="14:23" ht="21" x14ac:dyDescent="0.25">
      <c r="N9" s="19" t="s">
        <v>41</v>
      </c>
      <c r="O9" s="19" t="s">
        <v>34</v>
      </c>
      <c r="P9" s="19" t="s">
        <v>45</v>
      </c>
      <c r="Q9" s="19" t="s">
        <v>46</v>
      </c>
      <c r="R9" s="19" t="s">
        <v>6</v>
      </c>
      <c r="S9" s="20">
        <v>16.3</v>
      </c>
      <c r="T9" s="19">
        <v>17</v>
      </c>
      <c r="U9" s="19">
        <v>4000.63</v>
      </c>
      <c r="V9" s="20">
        <v>1</v>
      </c>
      <c r="W9" s="20">
        <f>(U9*V9*40)/1000</f>
        <v>160.02520000000001</v>
      </c>
    </row>
    <row r="10" spans="14:23" ht="21" x14ac:dyDescent="0.25">
      <c r="N10" s="19" t="s">
        <v>42</v>
      </c>
      <c r="O10" s="19" t="s">
        <v>34</v>
      </c>
      <c r="P10" s="19" t="s">
        <v>45</v>
      </c>
      <c r="Q10" s="19" t="s">
        <v>46</v>
      </c>
      <c r="R10" s="19" t="s">
        <v>7</v>
      </c>
      <c r="S10" s="20">
        <v>16.64</v>
      </c>
      <c r="T10" s="19">
        <v>17</v>
      </c>
      <c r="U10" s="19">
        <v>2836.86</v>
      </c>
      <c r="V10" s="20">
        <v>1</v>
      </c>
      <c r="W10" s="20">
        <f t="shared" si="0"/>
        <v>113.4744</v>
      </c>
    </row>
    <row r="11" spans="14:23" ht="21" x14ac:dyDescent="0.25">
      <c r="N11" s="19" t="s">
        <v>43</v>
      </c>
      <c r="O11" s="19" t="s">
        <v>34</v>
      </c>
      <c r="P11" s="19" t="s">
        <v>45</v>
      </c>
      <c r="Q11" s="19" t="s">
        <v>46</v>
      </c>
      <c r="R11" s="19" t="s">
        <v>8</v>
      </c>
      <c r="S11" s="20">
        <v>16.95</v>
      </c>
      <c r="T11" s="19">
        <v>17</v>
      </c>
      <c r="U11" s="19">
        <v>1530.5</v>
      </c>
      <c r="V11" s="20">
        <v>1</v>
      </c>
      <c r="W11" s="20">
        <f t="shared" si="0"/>
        <v>61.22</v>
      </c>
    </row>
    <row r="21" spans="14:14" x14ac:dyDescent="0.2">
      <c r="N21" t="s">
        <v>48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K15:S138"/>
  <sheetViews>
    <sheetView zoomScaleNormal="100" workbookViewId="0">
      <selection activeCell="N20" sqref="N20"/>
    </sheetView>
  </sheetViews>
  <sheetFormatPr baseColWidth="10" defaultColWidth="11.1640625" defaultRowHeight="16" x14ac:dyDescent="0.2"/>
  <cols>
    <col min="11" max="11" width="11.5" bestFit="1" customWidth="1"/>
    <col min="12" max="12" width="22" customWidth="1"/>
  </cols>
  <sheetData>
    <row r="15" spans="11:12" ht="21" x14ac:dyDescent="0.25">
      <c r="K15" s="35"/>
      <c r="L15" s="35"/>
    </row>
    <row r="16" spans="11:12" ht="21" x14ac:dyDescent="0.25">
      <c r="K16" s="33" t="s">
        <v>0</v>
      </c>
      <c r="L16" s="33" t="s">
        <v>35</v>
      </c>
    </row>
    <row r="17" spans="11:19" ht="21" x14ac:dyDescent="0.25">
      <c r="K17" s="19" t="s">
        <v>36</v>
      </c>
      <c r="L17" s="20">
        <v>2</v>
      </c>
    </row>
    <row r="18" spans="11:19" ht="21" x14ac:dyDescent="0.25">
      <c r="K18" s="19" t="s">
        <v>37</v>
      </c>
      <c r="L18" s="20">
        <v>2</v>
      </c>
    </row>
    <row r="19" spans="11:19" ht="21" x14ac:dyDescent="0.25">
      <c r="K19" s="19" t="s">
        <v>38</v>
      </c>
      <c r="L19" s="20">
        <v>3</v>
      </c>
    </row>
    <row r="20" spans="11:19" ht="21" x14ac:dyDescent="0.25">
      <c r="K20" s="19" t="s">
        <v>39</v>
      </c>
      <c r="L20" s="20">
        <v>3</v>
      </c>
    </row>
    <row r="21" spans="11:19" ht="21" x14ac:dyDescent="0.25">
      <c r="K21" s="19" t="s">
        <v>40</v>
      </c>
      <c r="L21" s="20">
        <v>3</v>
      </c>
    </row>
    <row r="22" spans="11:19" ht="21" x14ac:dyDescent="0.25">
      <c r="K22" s="19" t="s">
        <v>41</v>
      </c>
      <c r="L22" s="20">
        <v>3</v>
      </c>
    </row>
    <row r="23" spans="11:19" ht="21" x14ac:dyDescent="0.25">
      <c r="K23" s="19" t="s">
        <v>42</v>
      </c>
      <c r="L23" s="20">
        <v>3</v>
      </c>
    </row>
    <row r="24" spans="11:19" ht="21" x14ac:dyDescent="0.25">
      <c r="K24" s="19" t="s">
        <v>43</v>
      </c>
      <c r="L24" s="20">
        <v>2</v>
      </c>
    </row>
    <row r="32" spans="11:19" x14ac:dyDescent="0.2">
      <c r="M32" s="9"/>
      <c r="N32" s="9"/>
      <c r="O32" s="9"/>
      <c r="P32" s="9"/>
      <c r="Q32" s="9"/>
      <c r="R32" s="9"/>
      <c r="S32" s="9"/>
    </row>
    <row r="33" spans="13:19" x14ac:dyDescent="0.2">
      <c r="M33" s="9"/>
      <c r="N33" s="9"/>
      <c r="O33" s="9"/>
      <c r="P33" s="9"/>
      <c r="Q33" s="9"/>
      <c r="R33" s="9"/>
      <c r="S33" s="9"/>
    </row>
    <row r="34" spans="13:19" x14ac:dyDescent="0.2">
      <c r="M34" s="9"/>
      <c r="N34" s="9"/>
      <c r="O34" s="9"/>
      <c r="P34" s="9"/>
      <c r="Q34" s="9"/>
      <c r="R34" s="9"/>
      <c r="S34" s="9"/>
    </row>
    <row r="35" spans="13:19" x14ac:dyDescent="0.2">
      <c r="M35" s="9"/>
      <c r="N35" s="7"/>
      <c r="O35" s="9"/>
      <c r="P35" s="9"/>
      <c r="Q35" s="9"/>
      <c r="R35" s="9"/>
      <c r="S35" s="9"/>
    </row>
    <row r="36" spans="13:19" x14ac:dyDescent="0.2">
      <c r="M36" s="9"/>
      <c r="N36" s="7"/>
      <c r="O36" s="9"/>
      <c r="P36" s="9"/>
      <c r="Q36" s="9"/>
      <c r="R36" s="9"/>
      <c r="S36" s="9"/>
    </row>
    <row r="37" spans="13:19" x14ac:dyDescent="0.2">
      <c r="M37" s="9"/>
      <c r="N37" s="7"/>
      <c r="O37" s="9"/>
      <c r="P37" s="9"/>
      <c r="Q37" s="9"/>
      <c r="R37" s="9"/>
      <c r="S37" s="9"/>
    </row>
    <row r="38" spans="13:19" x14ac:dyDescent="0.2">
      <c r="M38" s="9"/>
      <c r="N38" s="7"/>
      <c r="O38" s="9"/>
      <c r="P38" s="9"/>
      <c r="Q38" s="9"/>
      <c r="R38" s="9"/>
      <c r="S38" s="9"/>
    </row>
    <row r="39" spans="13:19" x14ac:dyDescent="0.2">
      <c r="M39" s="9"/>
      <c r="N39" s="9"/>
      <c r="O39" s="9"/>
      <c r="P39" s="9"/>
      <c r="Q39" s="9"/>
      <c r="R39" s="9"/>
      <c r="S39" s="9"/>
    </row>
    <row r="40" spans="13:19" x14ac:dyDescent="0.2">
      <c r="M40" s="9"/>
      <c r="N40" s="9"/>
      <c r="O40" s="9"/>
      <c r="P40" s="9"/>
      <c r="Q40" s="9"/>
      <c r="R40" s="9"/>
      <c r="S40" s="9"/>
    </row>
    <row r="41" spans="13:19" x14ac:dyDescent="0.2">
      <c r="M41" s="9"/>
      <c r="N41" s="9"/>
      <c r="O41" s="9"/>
      <c r="P41" s="9"/>
      <c r="Q41" s="9"/>
      <c r="R41" s="9"/>
      <c r="S41" s="9"/>
    </row>
    <row r="73" spans="13:18" x14ac:dyDescent="0.2">
      <c r="M73" s="9"/>
      <c r="N73" s="9"/>
      <c r="O73" s="9"/>
      <c r="P73" s="9"/>
      <c r="Q73" s="9"/>
      <c r="R73" s="9"/>
    </row>
    <row r="74" spans="13:18" x14ac:dyDescent="0.2">
      <c r="M74" s="9"/>
      <c r="N74" s="9"/>
      <c r="O74" s="9"/>
      <c r="P74" s="9"/>
      <c r="Q74" s="9"/>
      <c r="R74" s="9"/>
    </row>
    <row r="75" spans="13:18" x14ac:dyDescent="0.2">
      <c r="M75" s="9"/>
      <c r="N75" s="9"/>
      <c r="O75" s="9"/>
      <c r="P75" s="9"/>
      <c r="Q75" s="9"/>
      <c r="R75" s="9"/>
    </row>
    <row r="76" spans="13:18" x14ac:dyDescent="0.2">
      <c r="M76" s="9"/>
      <c r="N76" s="7"/>
      <c r="O76" s="9"/>
      <c r="P76" s="9"/>
      <c r="Q76" s="9"/>
      <c r="R76" s="9"/>
    </row>
    <row r="77" spans="13:18" x14ac:dyDescent="0.2">
      <c r="M77" s="9"/>
      <c r="N77" s="7"/>
      <c r="O77" s="9"/>
      <c r="P77" s="9"/>
      <c r="Q77" s="9"/>
      <c r="R77" s="9"/>
    </row>
    <row r="78" spans="13:18" x14ac:dyDescent="0.2">
      <c r="M78" s="9"/>
      <c r="N78" s="7"/>
      <c r="O78" s="9"/>
      <c r="P78" s="9"/>
      <c r="Q78" s="9"/>
      <c r="R78" s="9"/>
    </row>
    <row r="79" spans="13:18" x14ac:dyDescent="0.2">
      <c r="M79" s="9"/>
      <c r="N79" s="7"/>
      <c r="O79" s="9"/>
      <c r="P79" s="9"/>
      <c r="Q79" s="9"/>
      <c r="R79" s="9"/>
    </row>
    <row r="80" spans="13:18" x14ac:dyDescent="0.2">
      <c r="M80" s="9"/>
      <c r="N80" s="9"/>
      <c r="O80" s="9"/>
      <c r="P80" s="9"/>
      <c r="Q80" s="9"/>
      <c r="R80" s="9"/>
    </row>
    <row r="134" spans="12:15" x14ac:dyDescent="0.2">
      <c r="L134" s="9"/>
      <c r="M134" s="9"/>
      <c r="N134" s="9"/>
      <c r="O134" s="9"/>
    </row>
    <row r="135" spans="12:15" x14ac:dyDescent="0.2">
      <c r="L135" s="9"/>
      <c r="M135" s="9"/>
      <c r="N135" s="9"/>
      <c r="O135" s="9"/>
    </row>
    <row r="136" spans="12:15" x14ac:dyDescent="0.2">
      <c r="L136" s="9"/>
      <c r="M136" s="9"/>
      <c r="N136" s="9"/>
      <c r="O136" s="9"/>
    </row>
    <row r="137" spans="12:15" x14ac:dyDescent="0.2">
      <c r="L137" s="9"/>
      <c r="M137" s="9"/>
      <c r="N137" s="9"/>
      <c r="O137" s="9"/>
    </row>
    <row r="138" spans="12:15" x14ac:dyDescent="0.2">
      <c r="L138" s="9"/>
      <c r="M138" s="9"/>
      <c r="N138" s="9"/>
      <c r="O13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871-5774-704A-95DF-FB32EA34E91E}">
  <dimension ref="A1"/>
  <sheetViews>
    <sheetView workbookViewId="0">
      <selection activeCell="O13" sqref="O13"/>
    </sheetView>
  </sheetViews>
  <sheetFormatPr baseColWidth="10" defaultColWidth="11.1640625" defaultRowHeight="16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qPCR</vt:lpstr>
      <vt:lpstr>cDNA Agilent</vt:lpstr>
      <vt:lpstr>Lib Agilent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Microsoft Office User</cp:lastModifiedBy>
  <cp:lastPrinted>2021-11-03T13:38:35Z</cp:lastPrinted>
  <dcterms:created xsi:type="dcterms:W3CDTF">2020-07-21T18:20:54Z</dcterms:created>
  <dcterms:modified xsi:type="dcterms:W3CDTF">2022-08-11T20:19:12Z</dcterms:modified>
</cp:coreProperties>
</file>