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16d467-b049-47e4-babf-1c61b2e94ee1/0c4fa306f205563f348d7eba2d3cc90f/1356240651/"/>
    </mc:Choice>
  </mc:AlternateContent>
  <xr:revisionPtr revIDLastSave="0" documentId="13_ncr:1_{EC67D2C0-A83C-704C-88E7-BE09E63DEA6B}" xr6:coauthVersionLast="47" xr6:coauthVersionMax="47" xr10:uidLastSave="{00000000-0000-0000-0000-000000000000}"/>
  <bookViews>
    <workbookView xWindow="0" yWindow="760" windowWidth="33460" windowHeight="1888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3" l="1"/>
  <c r="W8" i="3"/>
  <c r="X7" i="3"/>
  <c r="W7" i="3"/>
  <c r="X6" i="3"/>
  <c r="W6" i="3"/>
  <c r="X5" i="3"/>
  <c r="W5" i="3"/>
  <c r="W5" i="1" l="1"/>
  <c r="W4" i="1"/>
  <c r="W3" i="1"/>
  <c r="W2" i="1"/>
  <c r="Q5" i="1" l="1"/>
  <c r="Q4" i="1"/>
  <c r="Q3" i="1"/>
  <c r="Q2" i="1"/>
  <c r="K5" i="1"/>
  <c r="L5" i="1" s="1"/>
  <c r="K4" i="1"/>
  <c r="L4" i="1" s="1"/>
  <c r="K3" i="1"/>
  <c r="L3" i="1" s="1"/>
  <c r="K2" i="1"/>
  <c r="L2" i="1" s="1"/>
  <c r="J5" i="1"/>
  <c r="J4" i="1"/>
  <c r="J3" i="1"/>
  <c r="J2" i="1"/>
  <c r="X4" i="3"/>
  <c r="W4" i="3"/>
</calcChain>
</file>

<file path=xl/sharedStrings.xml><?xml version="1.0" encoding="utf-8"?>
<sst xmlns="http://schemas.openxmlformats.org/spreadsheetml/2006/main" count="126" uniqueCount="63">
  <si>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</si>
  <si>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</si>
  <si>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</si>
  <si>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</si>
  <si>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</si>
  <si>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</si>
  <si>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</si>
  <si>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</si>
  <si>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</si>
  <si>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</si>
  <si>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</si>
  <si>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cDNA Input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</si>
  <si>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</si>
  <si>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</si>
  <si>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</si>
  <si>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</si>
  <si>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</si>
  <si>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</si>
  <si>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</si>
  <si>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 xml:space="preserve">Est Read Pairs </t>
  </si>
  <si>
    <t>Pos</t>
  </si>
  <si>
    <t>Name</t>
  </si>
  <si>
    <t>Ct FAM</t>
  </si>
  <si>
    <t>Note</t>
  </si>
  <si>
    <t>E1</t>
  </si>
  <si>
    <t>N/A</t>
  </si>
  <si>
    <t>negative control</t>
  </si>
  <si>
    <t>~33% of the peak fluorescence value</t>
  </si>
  <si>
    <t>V12N28-334</t>
  </si>
  <si>
    <t>HYP</t>
  </si>
  <si>
    <t>Hs_Br6197</t>
  </si>
  <si>
    <t>HYP_1v_hrd</t>
  </si>
  <si>
    <t>Agilent [cDNA] pg/ul</t>
  </si>
  <si>
    <t>Total cDNA ng yield</t>
  </si>
  <si>
    <t>Agilent [lib] pg/ul</t>
  </si>
  <si>
    <t>Final [cDNA] pg/ul</t>
  </si>
  <si>
    <t>Final [lib] pg/ul</t>
  </si>
  <si>
    <t>Dilution Factor</t>
  </si>
  <si>
    <t>NAc</t>
  </si>
  <si>
    <t>Hs_Br6522</t>
  </si>
  <si>
    <t>V12-D07-333</t>
  </si>
  <si>
    <t>Whale</t>
  </si>
  <si>
    <t>41v_NAc_SVB</t>
  </si>
  <si>
    <t>42v_NAc_SVB</t>
  </si>
  <si>
    <t>43v_NAc_SVB</t>
  </si>
  <si>
    <t>44v_NAc_SVB</t>
  </si>
  <si>
    <t>Whale lib prep</t>
  </si>
  <si>
    <t>SI-TT-E2</t>
  </si>
  <si>
    <t>ATGGAGGGAG</t>
  </si>
  <si>
    <t>ATAACCCATT</t>
  </si>
  <si>
    <t>AATGGGTTAT</t>
  </si>
  <si>
    <t>SI-TT-F2</t>
  </si>
  <si>
    <t>AAGGGCCGCA</t>
  </si>
  <si>
    <t>CTGATTCCTC</t>
  </si>
  <si>
    <t>GAGGAATCAG</t>
  </si>
  <si>
    <t>SI-TT-G2</t>
  </si>
  <si>
    <t>CATGTGGGTT</t>
  </si>
  <si>
    <t>GATTCCTTTA</t>
  </si>
  <si>
    <t>TAAAGGAATC</t>
  </si>
  <si>
    <t>SI-TT-H2</t>
  </si>
  <si>
    <t>TAGCATAGTG</t>
  </si>
  <si>
    <t>CGGCTCTGTC</t>
  </si>
  <si>
    <t>GACAGAGCCG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</si>
</sst>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6" fillId="2" borderId="4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0" fillId="0" borderId="1" xfId="0" applyBorder="1"/>
    <xf numFmtId="2" fontId="0" fillId="0" borderId="1" xfId="7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4" fontId="0" fillId="0" borderId="1" xfId="0" applyNumberFormat="1" applyBorder="1"/>
    <xf numFmtId="4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1126612</xdr:colOff>
      <xdr:row>16</xdr:row>
      <xdr:rowOff>122901</xdr:rowOff>
    </xdr:from>
    <xdr:to>
      <xdr:col>8</xdr:col>
      <xdr:colOff>910302</xdr:colOff>
      <xdr:row>34</xdr:row>
      <xdr:rowOff>81934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C91724-D802-EC20-4D68-1C0DDC1EC7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713" b="24012"/>
        <a:stretch/>
      </xdr:blipFill>
      <xdr:spPr>
        <a:xfrm>
          <a:off x="1126612" y="3830482"/>
          <a:ext cx="7772400" cy="3646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6</xdr:row>
      <xdr:rowOff>95249</xdr:rowOff>
    </xdr:from>
    <xdr:to>
      <xdr:col>4</xdr:col>
      <xdr:colOff>188196</xdr:colOff>
      <xdr:row>54</xdr:row>
      <xdr:rowOff>14216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6E61C-C38F-40A3-A04C-FE42F20BB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289428"/>
          <a:ext cx="15267835" cy="94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215080</xdr:colOff>
      <xdr:row>2</xdr:row>
      <xdr:rowOff>92178</xdr:rowOff>
    </xdr:from>
    <xdr:to>
      <xdr:col>12</xdr:col>
      <xdr:colOff>651521</xdr:colOff>
      <xdr:row>47</xdr:row>
      <xdr:rowOff>168992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EB7495-3D07-4D9A-8B67-0DD91CC7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080" y="491613"/>
          <a:ext cx="10575957" cy="9463548"/>
        </a:xfrm>
        <a:prstGeom prst="rect">
          <a:avLst/>
        </a:prstGeom>
      </xdr:spPr>
    </xdr:pic>
    <xdr:clientData/>
  </xdr:twoCellAnchor>
  <xdr:twoCellAnchor>
    <xdr:from>
      <xdr:col>0</xdr:col>
      <xdr:colOff>245806</xdr:colOff>
      <xdr:row>22</xdr:row>
      <xdr:rowOff>92176</xdr:rowOff>
    </xdr:from>
    <xdr:to>
      <xdr:col>12</xdr:col>
      <xdr:colOff>660605</xdr:colOff>
      <xdr:row>30</xdr:row>
      <xdr:rowOff>168991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087FB7-FFAB-4DC2-A6B7-736AA908B501}"/>
            </a:ext>
          </a:extLst>
        </xdr:cNvPr>
        <xdr:cNvSpPr/>
      </xdr:nvSpPr>
      <xdr:spPr>
        <a:xfrm>
          <a:off x="245806" y="4885402"/>
          <a:ext cx="10554315" cy="16745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122903</xdr:colOff>
      <xdr:row>2</xdr:row>
      <xdr:rowOff>245807</xdr:rowOff>
    </xdr:from>
    <xdr:to>
      <xdr:col>4</xdr:col>
      <xdr:colOff>854708</xdr:colOff>
      <xdr:row>23</xdr:row>
      <xdr:rowOff>81936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E0980AC-3E56-5746-A059-95F5BDB187EC}"/>
            </a:ext>
          </a:extLst>
        </xdr:cNvPr>
        <xdr:cNvSpPr/>
      </xdr:nvSpPr>
      <xdr:spPr>
        <a:xfrm>
          <a:off x="2703871" y="655484"/>
          <a:ext cx="1592127" cy="4588387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169994</xdr:colOff>
      <xdr:row>3</xdr:row>
      <xdr:rowOff>50934</xdr:rowOff>
    </xdr:from>
    <xdr:to>
      <xdr:col>19</xdr:col>
      <xdr:colOff>270263</xdr:colOff>
      <xdr:row>62</xdr:row>
      <xdr:rowOff>105834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9D2910-8DAD-4616-9FAA-9DE097C9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661" y="622434"/>
          <a:ext cx="12800269" cy="11506067"/>
        </a:xfrm>
        <a:prstGeom prst="rect">
          <a:avLst/>
        </a:prstGeom>
      </xdr:spPr>
    </xdr:pic>
    <xdr:clientData/>
  </xdr:twoCellAnchor>
  <xdr:twoCellAnchor>
    <xdr:from>
      <xdr:col>8</xdr:col>
      <xdr:colOff>376373</xdr:colOff>
      <xdr:row>2</xdr:row>
      <xdr:rowOff>164040</xdr:rowOff>
    </xdr:from>
    <xdr:to>
      <xdr:col>10</xdr:col>
      <xdr:colOff>275167</xdr:colOff>
      <xdr:row>29</xdr:row>
      <xdr:rowOff>111123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38F7EA-C31F-1992-7E6E-BCDE94F7D201}"/>
            </a:ext>
          </a:extLst>
        </xdr:cNvPr>
        <xdr:cNvSpPr/>
      </xdr:nvSpPr>
      <xdr:spPr>
        <a:xfrm>
          <a:off x="7784706" y="545040"/>
          <a:ext cx="1592128" cy="530225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30</xdr:row>
      <xdr:rowOff>63500</xdr:rowOff>
    </xdr:from>
    <xdr:to>
      <xdr:col>19</xdr:col>
      <xdr:colOff>127000</xdr:colOff>
      <xdr:row>40</xdr:row>
      <xdr:rowOff>84666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80717A4-5666-4082-8A17-F8D2AFCDCDB0}"/>
            </a:ext>
          </a:extLst>
        </xdr:cNvPr>
        <xdr:cNvSpPr/>
      </xdr:nvSpPr>
      <xdr:spPr>
        <a:xfrm>
          <a:off x="4212167" y="5990167"/>
          <a:ext cx="12636500" cy="192616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173567</xdr:colOff>
      <xdr:row>40</xdr:row>
      <xdr:rowOff>4234</xdr:rowOff>
    </xdr:from>
    <xdr:to>
      <xdr:col>9</xdr:col>
      <xdr:colOff>465667</xdr:colOff>
      <xdr:row>51</xdr:row>
      <xdr:rowOff>42333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747C7F-D936-428F-BCBD-908F3968620B}"/>
            </a:ext>
          </a:extLst>
        </xdr:cNvPr>
        <xdr:cNvSpPr/>
      </xdr:nvSpPr>
      <xdr:spPr>
        <a:xfrm>
          <a:off x="4195234" y="7835901"/>
          <a:ext cx="4525433" cy="2133599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zoomScale="124" zoomScaleNormal="124" workbookViewId="0">
      <pane ySplit="1" topLeftCell="A2" activePane="bottomLeft" state="frozen"/>
      <selection pane="bottomLeft" activeCell="G10" sqref="G10"/>
    </sheetView>
  </sheetViews>
  <sheetFormatPr baseColWidth="10" defaultColWidth="11.1640625" defaultRowHeight="16" x14ac:dyDescent="0.2"/>
  <cols>
    <col min="1" max="1" width="18.1640625" style="9" customWidth="1"/>
    <col min="2" max="2" width="12" style="9" bestFit="1" customWidth="1"/>
    <col min="3" max="3" width="16.6640625" style="9" bestFit="1" customWidth="1"/>
    <col min="4" max="4" width="12.6640625" style="9" customWidth="1"/>
    <col min="5" max="5" width="9.33203125" style="9" customWidth="1"/>
    <col min="6" max="6" width="8.1640625" style="9" customWidth="1"/>
    <col min="7" max="7" width="14.83203125" style="9" customWidth="1"/>
    <col min="8" max="8" width="13.1640625" style="9" customWidth="1"/>
    <col min="9" max="10" width="13.1640625" style="11" customWidth="1"/>
    <col min="11" max="11" width="14" style="9" customWidth="1"/>
    <col min="12" max="12" width="11.1640625" style="11"/>
    <col min="13" max="13" width="12.1640625" style="9" bestFit="1" customWidth="1"/>
    <col min="14" max="14" width="16.83203125" style="9" customWidth="1"/>
    <col min="15" max="15" width="12.33203125" style="9" customWidth="1"/>
    <col min="16" max="16" width="15.5" style="9" customWidth="1"/>
    <col min="17" max="17" width="16.83203125" style="9" customWidth="1"/>
    <col min="18" max="18" width="11.1640625" style="9"/>
    <col min="19" max="19" width="14.83203125" style="9" customWidth="1"/>
    <col min="20" max="20" width="21.33203125" style="9" customWidth="1"/>
    <col min="21" max="21" width="20.33203125" style="9" customWidth="1"/>
    <col min="22" max="22" width="15.83203125" style="9" customWidth="1"/>
    <col min="23" max="23" width="15.1640625" style="9" customWidth="1"/>
    <col min="24" max="16384" width="11.1640625" style="9"/>
  </cols>
  <sheetData>
    <row r="1" spans="1:28" s="5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32</v>
      </c>
      <c r="I1" s="7" t="s">
        <v>37</v>
      </c>
      <c r="J1" s="7" t="s">
        <v>35</v>
      </c>
      <c r="K1" s="5" t="s">
        <v>33</v>
      </c>
      <c r="L1" s="7" t="s">
        <v>11</v>
      </c>
      <c r="M1" s="5" t="s">
        <v>12</v>
      </c>
      <c r="N1" s="5" t="s">
        <v>17</v>
      </c>
      <c r="O1" s="5" t="s">
        <v>34</v>
      </c>
      <c r="P1" s="5" t="s">
        <v>37</v>
      </c>
      <c r="Q1" s="5" t="s">
        <v>36</v>
      </c>
      <c r="R1" s="12" t="s">
        <v>13</v>
      </c>
      <c r="S1" s="12" t="s">
        <v>14</v>
      </c>
      <c r="T1" s="12" t="s">
        <v>15</v>
      </c>
      <c r="U1" s="12" t="s">
        <v>16</v>
      </c>
      <c r="V1" s="5" t="s">
        <v>18</v>
      </c>
      <c r="W1" s="5" t="s">
        <v>19</v>
      </c>
    </row>
    <row r="2" spans="1:28" x14ac:dyDescent="0.2">
      <c r="A2" s="2" t="s">
        <v>42</v>
      </c>
      <c r="B2" s="14" t="s">
        <v>38</v>
      </c>
      <c r="C2" s="6" t="s">
        <v>39</v>
      </c>
      <c r="D2" s="14" t="s">
        <v>40</v>
      </c>
      <c r="E2" s="2" t="s">
        <v>5</v>
      </c>
      <c r="F2" s="3">
        <v>15.03</v>
      </c>
      <c r="G2" s="2">
        <v>15</v>
      </c>
      <c r="H2" s="2">
        <v>1717.14</v>
      </c>
      <c r="I2" s="3">
        <v>5</v>
      </c>
      <c r="J2" s="20">
        <f>H2*I2</f>
        <v>8585.7000000000007</v>
      </c>
      <c r="K2" s="20">
        <f>(H2*I2*40)/1000</f>
        <v>343.428</v>
      </c>
      <c r="L2" s="20">
        <f>0.25*K2</f>
        <v>85.856999999999999</v>
      </c>
      <c r="M2" s="2">
        <v>16</v>
      </c>
      <c r="N2" s="18">
        <v>464</v>
      </c>
      <c r="O2" s="21">
        <v>5814.05</v>
      </c>
      <c r="P2" s="3">
        <v>4</v>
      </c>
      <c r="Q2" s="22">
        <f>O2*P2</f>
        <v>23256.2</v>
      </c>
      <c r="R2" s="18" t="s">
        <v>47</v>
      </c>
      <c r="S2" s="18" t="s">
        <v>48</v>
      </c>
      <c r="T2" s="18" t="s">
        <v>49</v>
      </c>
      <c r="U2" s="18" t="s">
        <v>50</v>
      </c>
      <c r="V2" s="8">
        <v>100</v>
      </c>
      <c r="W2" s="23">
        <f>((V2/100)*5000*60000)</f>
        <v>300000000</v>
      </c>
      <c r="X2"/>
      <c r="Y2"/>
      <c r="AA2" s="10"/>
      <c r="AB2" s="10"/>
    </row>
    <row r="3" spans="1:28" x14ac:dyDescent="0.2">
      <c r="A3" s="2" t="s">
        <v>43</v>
      </c>
      <c r="B3" s="14" t="s">
        <v>38</v>
      </c>
      <c r="C3" s="6" t="s">
        <v>39</v>
      </c>
      <c r="D3" s="14" t="s">
        <v>40</v>
      </c>
      <c r="E3" s="2" t="s">
        <v>6</v>
      </c>
      <c r="F3" s="3">
        <v>14.79</v>
      </c>
      <c r="G3" s="2">
        <v>15</v>
      </c>
      <c r="H3" s="2">
        <v>1964.67</v>
      </c>
      <c r="I3" s="3">
        <v>6</v>
      </c>
      <c r="J3" s="20">
        <f>H3*I3</f>
        <v>11788.02</v>
      </c>
      <c r="K3" s="20">
        <f>(H3*I3*40)/1000</f>
        <v>471.52080000000007</v>
      </c>
      <c r="L3" s="20">
        <f>0.25*K3</f>
        <v>117.88020000000002</v>
      </c>
      <c r="M3" s="2">
        <v>16</v>
      </c>
      <c r="N3" s="18">
        <v>476</v>
      </c>
      <c r="O3" s="21">
        <v>6175.28</v>
      </c>
      <c r="P3" s="3">
        <v>3</v>
      </c>
      <c r="Q3" s="22">
        <f>O3*P3</f>
        <v>18525.84</v>
      </c>
      <c r="R3" s="18" t="s">
        <v>51</v>
      </c>
      <c r="S3" s="18" t="s">
        <v>52</v>
      </c>
      <c r="T3" s="18" t="s">
        <v>53</v>
      </c>
      <c r="U3" s="18" t="s">
        <v>54</v>
      </c>
      <c r="V3" s="8">
        <v>85</v>
      </c>
      <c r="W3" s="23">
        <f>((V3/100)*5000*60000)</f>
        <v>255000000</v>
      </c>
      <c r="X3"/>
      <c r="Y3"/>
      <c r="AA3" s="10"/>
      <c r="AB3" s="10"/>
    </row>
    <row r="4" spans="1:28" x14ac:dyDescent="0.2">
      <c r="A4" s="2" t="s">
        <v>44</v>
      </c>
      <c r="B4" s="14" t="s">
        <v>38</v>
      </c>
      <c r="C4" s="6" t="s">
        <v>39</v>
      </c>
      <c r="D4" s="14" t="s">
        <v>40</v>
      </c>
      <c r="E4" s="2" t="s">
        <v>7</v>
      </c>
      <c r="F4" s="3">
        <v>15.25</v>
      </c>
      <c r="G4" s="2">
        <v>15</v>
      </c>
      <c r="H4" s="2">
        <v>1785.35</v>
      </c>
      <c r="I4" s="3">
        <v>5</v>
      </c>
      <c r="J4" s="20">
        <f>H4*I4</f>
        <v>8926.75</v>
      </c>
      <c r="K4" s="20">
        <f>(H4*I4*40)/1000</f>
        <v>357.07</v>
      </c>
      <c r="L4" s="20">
        <f>0.25*K4</f>
        <v>89.267499999999998</v>
      </c>
      <c r="M4" s="2">
        <v>16</v>
      </c>
      <c r="N4" s="18">
        <v>464</v>
      </c>
      <c r="O4" s="21">
        <v>7063.84</v>
      </c>
      <c r="P4" s="3">
        <v>3</v>
      </c>
      <c r="Q4" s="22">
        <f>O4*P4</f>
        <v>21191.52</v>
      </c>
      <c r="R4" s="18" t="s">
        <v>55</v>
      </c>
      <c r="S4" s="18" t="s">
        <v>56</v>
      </c>
      <c r="T4" s="18" t="s">
        <v>57</v>
      </c>
      <c r="U4" s="18" t="s">
        <v>58</v>
      </c>
      <c r="V4" s="8">
        <v>98</v>
      </c>
      <c r="W4" s="23">
        <f>((V4/100)*5000*60000)</f>
        <v>294000000</v>
      </c>
      <c r="X4"/>
      <c r="Y4"/>
      <c r="AA4" s="10"/>
      <c r="AB4" s="10"/>
    </row>
    <row r="5" spans="1:28" x14ac:dyDescent="0.2">
      <c r="A5" s="2" t="s">
        <v>45</v>
      </c>
      <c r="B5" s="14" t="s">
        <v>38</v>
      </c>
      <c r="C5" s="6" t="s">
        <v>39</v>
      </c>
      <c r="D5" s="14" t="s">
        <v>40</v>
      </c>
      <c r="E5" s="2" t="s">
        <v>8</v>
      </c>
      <c r="F5" s="2">
        <v>15.7</v>
      </c>
      <c r="G5" s="2">
        <v>16</v>
      </c>
      <c r="H5" s="2">
        <v>1470.21</v>
      </c>
      <c r="I5" s="3">
        <v>8</v>
      </c>
      <c r="J5" s="20">
        <f>H5*I5</f>
        <v>11761.68</v>
      </c>
      <c r="K5" s="20">
        <f>(H5*I5*40)/1000</f>
        <v>470.46719999999999</v>
      </c>
      <c r="L5" s="20">
        <f>0.25*K5</f>
        <v>117.6168</v>
      </c>
      <c r="M5" s="2">
        <v>16</v>
      </c>
      <c r="N5" s="18">
        <v>466</v>
      </c>
      <c r="O5" s="21">
        <v>6247.93</v>
      </c>
      <c r="P5" s="19">
        <v>4</v>
      </c>
      <c r="Q5" s="22">
        <f>O5*P5</f>
        <v>24991.72</v>
      </c>
      <c r="R5" s="18" t="s">
        <v>59</v>
      </c>
      <c r="S5" s="18" t="s">
        <v>60</v>
      </c>
      <c r="T5" s="18" t="s">
        <v>61</v>
      </c>
      <c r="U5" s="18" t="s">
        <v>62</v>
      </c>
      <c r="V5" s="8">
        <v>90</v>
      </c>
      <c r="W5" s="23">
        <f>((V5/100)*5000*60000)</f>
        <v>270000000</v>
      </c>
    </row>
    <row r="6" spans="1:28" x14ac:dyDescent="0.2">
      <c r="D6" s="9" t="s">
        <v>41</v>
      </c>
      <c r="M6" s="9" t="s">
        <v>46</v>
      </c>
    </row>
    <row r="16" spans="1:28" x14ac:dyDescent="0.2">
      <c r="B16" s="9" t="s">
        <v>5</v>
      </c>
      <c r="D16" s="9" t="s">
        <v>6</v>
      </c>
      <c r="F16" s="9" t="s">
        <v>7</v>
      </c>
      <c r="H16" s="9" t="s">
        <v>8</v>
      </c>
    </row>
    <row r="152" ht="17" customHeight="1" x14ac:dyDescent="0.2"/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50" workbookViewId="0">
      <selection activeCell="I14" sqref="I14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  <col min="4" max="4" width="34" customWidth="1"/>
  </cols>
  <sheetData>
    <row r="1" spans="1:4" s="4" customFormat="1" ht="17" x14ac:dyDescent="0.2">
      <c r="A1" s="12" t="s">
        <v>20</v>
      </c>
      <c r="B1" s="12" t="s">
        <v>21</v>
      </c>
      <c r="C1" s="12" t="s">
        <v>22</v>
      </c>
      <c r="D1" s="13" t="s">
        <v>23</v>
      </c>
    </row>
    <row r="2" spans="1:4" x14ac:dyDescent="0.2">
      <c r="A2" s="2" t="s">
        <v>5</v>
      </c>
      <c r="B2" s="2" t="s">
        <v>42</v>
      </c>
      <c r="C2" s="3">
        <v>15.03</v>
      </c>
      <c r="D2" s="2" t="s">
        <v>27</v>
      </c>
    </row>
    <row r="3" spans="1:4" x14ac:dyDescent="0.2">
      <c r="A3" s="2" t="s">
        <v>6</v>
      </c>
      <c r="B3" s="2" t="s">
        <v>43</v>
      </c>
      <c r="C3" s="3">
        <v>14.79</v>
      </c>
      <c r="D3" s="2" t="s">
        <v>27</v>
      </c>
    </row>
    <row r="4" spans="1:4" x14ac:dyDescent="0.2">
      <c r="A4" s="2" t="s">
        <v>7</v>
      </c>
      <c r="B4" s="2" t="s">
        <v>44</v>
      </c>
      <c r="C4" s="3">
        <v>15.25</v>
      </c>
      <c r="D4" s="2" t="s">
        <v>27</v>
      </c>
    </row>
    <row r="5" spans="1:4" x14ac:dyDescent="0.2">
      <c r="A5" s="2" t="s">
        <v>8</v>
      </c>
      <c r="B5" s="2" t="s">
        <v>45</v>
      </c>
      <c r="C5" s="2">
        <v>15.7</v>
      </c>
      <c r="D5" s="2" t="s">
        <v>27</v>
      </c>
    </row>
    <row r="6" spans="1:4" x14ac:dyDescent="0.2">
      <c r="A6" s="2" t="s">
        <v>24</v>
      </c>
      <c r="B6" s="2" t="s">
        <v>26</v>
      </c>
      <c r="C6" s="2" t="s">
        <v>25</v>
      </c>
      <c r="D6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X31"/>
  <sheetViews>
    <sheetView zoomScale="62" zoomScaleNormal="62" workbookViewId="0">
      <selection activeCell="T36" sqref="T36"/>
    </sheetView>
  </sheetViews>
  <sheetFormatPr baseColWidth="10" defaultColWidth="11.1640625" defaultRowHeight="16" x14ac:dyDescent="0.2"/>
  <cols>
    <col min="13" max="13" width="8.83203125" customWidth="1"/>
    <col min="14" max="14" width="35.1640625" customWidth="1"/>
    <col min="20" max="20" width="16.33203125" customWidth="1"/>
  </cols>
  <sheetData>
    <row r="3" spans="14:24" ht="51" x14ac:dyDescent="0.2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</v>
      </c>
      <c r="T3" s="1" t="s">
        <v>10</v>
      </c>
      <c r="U3" s="5" t="s">
        <v>32</v>
      </c>
      <c r="V3" s="7" t="s">
        <v>37</v>
      </c>
      <c r="W3" s="7" t="s">
        <v>35</v>
      </c>
      <c r="X3" s="5" t="s">
        <v>33</v>
      </c>
    </row>
    <row r="4" spans="14:24" x14ac:dyDescent="0.2">
      <c r="N4" s="16" t="s">
        <v>31</v>
      </c>
      <c r="O4" s="16" t="s">
        <v>29</v>
      </c>
      <c r="P4" s="16" t="s">
        <v>30</v>
      </c>
      <c r="Q4" s="16" t="s">
        <v>28</v>
      </c>
      <c r="R4" s="16" t="s">
        <v>5</v>
      </c>
      <c r="S4" s="17">
        <v>15.91</v>
      </c>
      <c r="T4" s="16">
        <v>16</v>
      </c>
      <c r="U4" s="16">
        <v>1950.02</v>
      </c>
      <c r="V4" s="17">
        <v>9</v>
      </c>
      <c r="W4" s="17">
        <f>U4*V4</f>
        <v>17550.18</v>
      </c>
      <c r="X4" s="17">
        <f>(U4*V4*40)/1000</f>
        <v>702.0071999999999</v>
      </c>
    </row>
    <row r="5" spans="14:24" x14ac:dyDescent="0.2">
      <c r="N5" s="2" t="s">
        <v>42</v>
      </c>
      <c r="O5" s="14" t="s">
        <v>38</v>
      </c>
      <c r="P5" s="6" t="s">
        <v>39</v>
      </c>
      <c r="Q5" s="14" t="s">
        <v>40</v>
      </c>
      <c r="R5" s="2" t="s">
        <v>5</v>
      </c>
      <c r="S5" s="3">
        <v>15.03</v>
      </c>
      <c r="T5" s="2">
        <v>15</v>
      </c>
      <c r="U5" s="2">
        <v>1717.14</v>
      </c>
      <c r="V5" s="3">
        <v>5</v>
      </c>
      <c r="W5" s="20">
        <f>U5*V5</f>
        <v>8585.7000000000007</v>
      </c>
      <c r="X5" s="20">
        <f>(U5*V5*40)/1000</f>
        <v>343.428</v>
      </c>
    </row>
    <row r="6" spans="14:24" x14ac:dyDescent="0.2">
      <c r="N6" s="2" t="s">
        <v>43</v>
      </c>
      <c r="O6" s="14" t="s">
        <v>38</v>
      </c>
      <c r="P6" s="6" t="s">
        <v>39</v>
      </c>
      <c r="Q6" s="14" t="s">
        <v>40</v>
      </c>
      <c r="R6" s="2" t="s">
        <v>6</v>
      </c>
      <c r="S6" s="3">
        <v>14.79</v>
      </c>
      <c r="T6" s="2">
        <v>15</v>
      </c>
      <c r="U6" s="2">
        <v>1964.67</v>
      </c>
      <c r="V6" s="3">
        <v>6</v>
      </c>
      <c r="W6" s="20">
        <f>U6*V6</f>
        <v>11788.02</v>
      </c>
      <c r="X6" s="20">
        <f>(U6*V6*40)/1000</f>
        <v>471.52080000000007</v>
      </c>
    </row>
    <row r="7" spans="14:24" x14ac:dyDescent="0.2">
      <c r="N7" s="2" t="s">
        <v>44</v>
      </c>
      <c r="O7" s="14" t="s">
        <v>38</v>
      </c>
      <c r="P7" s="6" t="s">
        <v>39</v>
      </c>
      <c r="Q7" s="14" t="s">
        <v>40</v>
      </c>
      <c r="R7" s="2" t="s">
        <v>7</v>
      </c>
      <c r="S7" s="3">
        <v>15.25</v>
      </c>
      <c r="T7" s="2">
        <v>15</v>
      </c>
      <c r="U7" s="2">
        <v>1785.35</v>
      </c>
      <c r="V7" s="3">
        <v>5</v>
      </c>
      <c r="W7" s="20">
        <f>U7*V7</f>
        <v>8926.75</v>
      </c>
      <c r="X7" s="20">
        <f>(U7*V7*40)/1000</f>
        <v>357.07</v>
      </c>
    </row>
    <row r="8" spans="14:24" x14ac:dyDescent="0.2">
      <c r="N8" s="2" t="s">
        <v>45</v>
      </c>
      <c r="O8" s="14" t="s">
        <v>38</v>
      </c>
      <c r="P8" s="6" t="s">
        <v>39</v>
      </c>
      <c r="Q8" s="14" t="s">
        <v>40</v>
      </c>
      <c r="R8" s="2" t="s">
        <v>8</v>
      </c>
      <c r="S8" s="2">
        <v>15.7</v>
      </c>
      <c r="T8" s="2">
        <v>16</v>
      </c>
      <c r="U8" s="2">
        <v>1470.21</v>
      </c>
      <c r="V8" s="3">
        <v>8</v>
      </c>
      <c r="W8" s="20">
        <f>U8*V8</f>
        <v>11761.68</v>
      </c>
      <c r="X8" s="20">
        <f>(U8*V8*40)/1000</f>
        <v>470.46719999999999</v>
      </c>
    </row>
    <row r="11" spans="14:24" x14ac:dyDescent="0.2">
      <c r="N11" s="15"/>
    </row>
    <row r="28" spans="21:21" x14ac:dyDescent="0.2">
      <c r="U28" s="9"/>
    </row>
    <row r="29" spans="21:21" x14ac:dyDescent="0.2">
      <c r="U29" s="9"/>
    </row>
    <row r="30" spans="21:21" x14ac:dyDescent="0.2">
      <c r="U30" s="9"/>
    </row>
    <row r="31" spans="21:21" x14ac:dyDescent="0.2">
      <c r="U31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B4:C8"/>
  <sheetViews>
    <sheetView zoomScale="63" zoomScaleNormal="96" workbookViewId="0">
      <selection activeCell="X54" sqref="X54"/>
    </sheetView>
  </sheetViews>
  <sheetFormatPr baseColWidth="10" defaultColWidth="11.1640625" defaultRowHeight="16" x14ac:dyDescent="0.2"/>
  <cols>
    <col min="2" max="2" width="19.33203125" bestFit="1" customWidth="1"/>
  </cols>
  <sheetData>
    <row r="4" spans="2:3" ht="34" x14ac:dyDescent="0.2">
      <c r="B4" s="24" t="s">
        <v>0</v>
      </c>
      <c r="C4" s="24" t="s">
        <v>37</v>
      </c>
    </row>
    <row r="5" spans="2:3" x14ac:dyDescent="0.2">
      <c r="B5" s="2" t="s">
        <v>42</v>
      </c>
      <c r="C5" s="3">
        <v>4</v>
      </c>
    </row>
    <row r="6" spans="2:3" x14ac:dyDescent="0.2">
      <c r="B6" s="2" t="s">
        <v>43</v>
      </c>
      <c r="C6" s="3">
        <v>3</v>
      </c>
    </row>
    <row r="7" spans="2:3" x14ac:dyDescent="0.2">
      <c r="B7" s="2" t="s">
        <v>44</v>
      </c>
      <c r="C7" s="3">
        <v>3</v>
      </c>
    </row>
    <row r="8" spans="2:3" x14ac:dyDescent="0.2">
      <c r="B8" s="2" t="s">
        <v>45</v>
      </c>
      <c r="C8" s="1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2023-08-23T15:48:36Z</dcterms:modified>
</cp:coreProperties>
</file>