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age9/Desktop/Sequencing Records/Submission 20230718/"/>
    </mc:Choice>
  </mc:AlternateContent>
  <xr:revisionPtr revIDLastSave="0" documentId="8_{A9C1119A-7F52-064C-AFFA-08717BDAFFE3}" xr6:coauthVersionLast="36" xr6:coauthVersionMax="36" xr10:uidLastSave="{00000000-0000-0000-0000-000000000000}"/>
  <bookViews>
    <workbookView xWindow="12960" yWindow="4300" windowWidth="32880" windowHeight="2130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1" i="3" l="1"/>
  <c r="X181" i="3"/>
  <c r="W182" i="3"/>
  <c r="X182" i="3"/>
  <c r="W183" i="3"/>
  <c r="X183" i="3"/>
  <c r="W184" i="3"/>
  <c r="X184" i="3"/>
  <c r="W118" i="1"/>
  <c r="Q118" i="1"/>
  <c r="K118" i="1"/>
  <c r="L118" i="1" s="1"/>
  <c r="J118" i="1"/>
  <c r="W117" i="1"/>
  <c r="Q117" i="1"/>
  <c r="K117" i="1"/>
  <c r="L117" i="1" s="1"/>
  <c r="J117" i="1"/>
  <c r="W116" i="1"/>
  <c r="Q116" i="1"/>
  <c r="K116" i="1"/>
  <c r="L116" i="1" s="1"/>
  <c r="J116" i="1"/>
  <c r="W115" i="1"/>
  <c r="Q115" i="1"/>
  <c r="K115" i="1"/>
  <c r="L115" i="1" s="1"/>
  <c r="J115" i="1"/>
  <c r="X132" i="3" l="1"/>
  <c r="W132" i="3"/>
  <c r="X131" i="3"/>
  <c r="W131" i="3"/>
  <c r="X130" i="3"/>
  <c r="W130" i="3"/>
  <c r="X129" i="3"/>
  <c r="W129" i="3"/>
  <c r="W85" i="1"/>
  <c r="Q85" i="1"/>
  <c r="K85" i="1"/>
  <c r="L85" i="1" s="1"/>
  <c r="J85" i="1"/>
  <c r="W84" i="1"/>
  <c r="Q84" i="1"/>
  <c r="K84" i="1"/>
  <c r="L84" i="1" s="1"/>
  <c r="J84" i="1"/>
  <c r="W83" i="1"/>
  <c r="Q83" i="1"/>
  <c r="K83" i="1"/>
  <c r="L83" i="1" s="1"/>
  <c r="J83" i="1"/>
  <c r="W82" i="1"/>
  <c r="Q82" i="1"/>
  <c r="K82" i="1"/>
  <c r="L82" i="1" s="1"/>
  <c r="J82" i="1"/>
  <c r="X47" i="3" l="1"/>
  <c r="W47" i="3"/>
  <c r="X46" i="3"/>
  <c r="W46" i="3"/>
  <c r="X45" i="3"/>
  <c r="W45" i="3"/>
  <c r="X44" i="3"/>
  <c r="W44" i="3"/>
  <c r="W35" i="1"/>
  <c r="Q35" i="1"/>
  <c r="K35" i="1"/>
  <c r="L35" i="1" s="1"/>
  <c r="J35" i="1"/>
  <c r="W34" i="1"/>
  <c r="Q34" i="1"/>
  <c r="K34" i="1"/>
  <c r="L34" i="1" s="1"/>
  <c r="J34" i="1"/>
  <c r="W33" i="1"/>
  <c r="Q33" i="1"/>
  <c r="K33" i="1"/>
  <c r="L33" i="1" s="1"/>
  <c r="J33" i="1"/>
  <c r="W32" i="1"/>
  <c r="Q32" i="1"/>
  <c r="K32" i="1"/>
  <c r="L32" i="1" s="1"/>
  <c r="J32" i="1"/>
  <c r="W5" i="1" l="1"/>
  <c r="W4" i="1"/>
  <c r="W3" i="1"/>
  <c r="W2" i="1"/>
  <c r="X7" i="3" l="1"/>
  <c r="W7" i="3"/>
  <c r="X6" i="3"/>
  <c r="W6" i="3"/>
  <c r="X5" i="3"/>
  <c r="W5" i="3"/>
  <c r="X4" i="3"/>
  <c r="W4" i="3"/>
  <c r="Q4" i="1"/>
  <c r="K4" i="1"/>
  <c r="L4" i="1" s="1"/>
  <c r="J4" i="1"/>
  <c r="Q5" i="1" l="1"/>
  <c r="Q3" i="1"/>
  <c r="Q2" i="1"/>
  <c r="K5" i="1" l="1"/>
  <c r="L5" i="1" s="1"/>
  <c r="K3" i="1"/>
  <c r="L3" i="1" s="1"/>
  <c r="K2" i="1"/>
  <c r="L2" i="1" s="1"/>
  <c r="J5" i="1"/>
  <c r="J3" i="1"/>
  <c r="J2" i="1"/>
</calcChain>
</file>

<file path=xl/sharedStrings.xml><?xml version="1.0" encoding="utf-8"?>
<sst xmlns="http://schemas.openxmlformats.org/spreadsheetml/2006/main" count="522" uniqueCount="144">
  <si>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</si>
  <si>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</si>
  <si>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</si>
  <si>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</si>
  <si>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</si>
  <si>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</si>
  <si>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</si>
  <si>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</si>
  <si>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</si>
  <si>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</si>
  <si>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</si>
  <si>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cDNA Input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</si>
  <si>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</si>
  <si>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</si>
  <si>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</si>
  <si>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</si>
  <si>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</si>
  <si>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</si>
  <si>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</si>
  <si>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 xml:space="preserve">Est Read Pairs </t>
  </si>
  <si>
    <t>Pos</t>
  </si>
  <si>
    <t>Name</t>
  </si>
  <si>
    <t>Ct FAM</t>
  </si>
  <si>
    <t>Note</t>
  </si>
  <si>
    <t>E1</t>
  </si>
  <si>
    <t>N/A</t>
  </si>
  <si>
    <t>negative control</t>
  </si>
  <si>
    <t>~33% of the peak fluorescence value</t>
  </si>
  <si>
    <t>Agilent [cDNA] pg/ul</t>
  </si>
  <si>
    <t>Total cDNA ng yield</t>
  </si>
  <si>
    <t>Agilent [lib] pg/ul</t>
  </si>
  <si>
    <t>Final [cDNA] pg/ul</t>
  </si>
  <si>
    <t>Final [lib] pg/ul</t>
  </si>
  <si>
    <t>Dilution Factor</t>
  </si>
  <si>
    <t>45v_Nac_SVB</t>
  </si>
  <si>
    <t>46v_Nac_SVB</t>
  </si>
  <si>
    <t>48v_Nac_SVB</t>
  </si>
  <si>
    <t>Nac</t>
  </si>
  <si>
    <t>Hs_Br6423</t>
  </si>
  <si>
    <t>V13F06-313</t>
  </si>
  <si>
    <t>SI-TT-E6</t>
  </si>
  <si>
    <t>TTGAGAGTCA</t>
  </si>
  <si>
    <t>AACCTGGTAG</t>
  </si>
  <si>
    <t>CTACCAGGTT</t>
  </si>
  <si>
    <t>SI-TT-F6</t>
  </si>
  <si>
    <t>TTGCCCGTGC</t>
  </si>
  <si>
    <t>GCGTGAGATT</t>
  </si>
  <si>
    <t>AATCTCACGC</t>
  </si>
  <si>
    <t>SI-TT-G6</t>
  </si>
  <si>
    <t>GCGGGTAAGT</t>
  </si>
  <si>
    <t>TAGCACTAAG</t>
  </si>
  <si>
    <t>CTTAGTGCTA</t>
  </si>
  <si>
    <t>1 in 2 dilution</t>
  </si>
  <si>
    <t>No dilution</t>
  </si>
  <si>
    <t>47v_Nac_SVB</t>
  </si>
  <si>
    <t>Hs_Br8325</t>
  </si>
  <si>
    <t>SI-TT-F7</t>
  </si>
  <si>
    <t>AATGTATCCA</t>
  </si>
  <si>
    <t>AATGAGCTTA</t>
  </si>
  <si>
    <t>TAAGCTCATT</t>
  </si>
  <si>
    <t>47_Nsc_SVB</t>
  </si>
  <si>
    <t>1 in 4 dilution</t>
  </si>
  <si>
    <t>NAc</t>
  </si>
  <si>
    <t>49v_Nac_SVB</t>
  </si>
  <si>
    <t>V13M06-376</t>
  </si>
  <si>
    <t>SI-TT-B7</t>
  </si>
  <si>
    <t>GCCTTCGGTA</t>
  </si>
  <si>
    <t>CCAACGATTT</t>
  </si>
  <si>
    <t>AAATCGTTGG</t>
  </si>
  <si>
    <t>50v_Nac_SVB</t>
  </si>
  <si>
    <t>SI-TT-C7</t>
  </si>
  <si>
    <t>CGCGCACTTA</t>
  </si>
  <si>
    <t>CCTGTATTCT</t>
  </si>
  <si>
    <t>AGAATACAGG</t>
  </si>
  <si>
    <t>51v_Nac_SVB</t>
  </si>
  <si>
    <t>SI-TT-D7</t>
  </si>
  <si>
    <t>CCTGTCAGGG</t>
  </si>
  <si>
    <t>AGCCCGTAAC</t>
  </si>
  <si>
    <t>GTTACGGGCT</t>
  </si>
  <si>
    <t>52v_Nac_SVB</t>
  </si>
  <si>
    <t>SI-TT-G7</t>
  </si>
  <si>
    <t>GTTTCACGAT</t>
  </si>
  <si>
    <t>TTCGGCCAAA</t>
  </si>
  <si>
    <t>TTTGGCCGAA</t>
  </si>
  <si>
    <t xml:space="preserve">negative control </t>
  </si>
  <si>
    <t>1 in 6 dilution</t>
  </si>
  <si>
    <t>1 in 3 dilution</t>
  </si>
  <si>
    <t>1 in 5 dilution</t>
  </si>
  <si>
    <t>54v_NAc_SVB</t>
  </si>
  <si>
    <t>Hs_Br6432</t>
  </si>
  <si>
    <t>V11D01-384</t>
  </si>
  <si>
    <t>SI-TT-H5</t>
  </si>
  <si>
    <t>AGCAAGAAGC</t>
  </si>
  <si>
    <t>TTGTGTTTCT</t>
  </si>
  <si>
    <t>AGAAACACAA</t>
  </si>
  <si>
    <t>57v_NAc_SVB</t>
  </si>
  <si>
    <t>Hs_Br6471-Left</t>
  </si>
  <si>
    <t>V13M06-377</t>
  </si>
  <si>
    <t>SI-TT-E8</t>
  </si>
  <si>
    <t>GAGCAAGGGC</t>
  </si>
  <si>
    <t>ATTGACTTGG</t>
  </si>
  <si>
    <t>CCAAGTCAAT</t>
  </si>
  <si>
    <t>58v_NAc_SVB</t>
  </si>
  <si>
    <t>Hs_Br6471-left</t>
  </si>
  <si>
    <t>SI-TT-F8</t>
  </si>
  <si>
    <t>CTCCTTTAGA</t>
  </si>
  <si>
    <t>GACATAGCTC</t>
  </si>
  <si>
    <t>GAGCTATGTC</t>
  </si>
  <si>
    <t>59v_NAc_SVB</t>
  </si>
  <si>
    <t>SI-TT-G8</t>
  </si>
  <si>
    <t>TAAGCAACTG</t>
  </si>
  <si>
    <t>CTATACTCAA</t>
  </si>
  <si>
    <t>TTGAGTATAG</t>
  </si>
  <si>
    <t>60v_NAc_SVB</t>
  </si>
  <si>
    <t>SI-TT-H8</t>
  </si>
  <si>
    <t>ATAAGGATAC</t>
  </si>
  <si>
    <t>ATAGATAGGG</t>
  </si>
  <si>
    <t>CCCTATCTAT</t>
  </si>
  <si>
    <t>Hs_Br6471</t>
  </si>
  <si>
    <t>V13M06-377-A1</t>
  </si>
  <si>
    <t>1 in 7 dilution</t>
  </si>
  <si>
    <t>61v_NAc_SVB</t>
  </si>
  <si>
    <t>Hs_Br2743-Left</t>
  </si>
  <si>
    <t>V13M06-378</t>
  </si>
  <si>
    <t>SI-TT-B9</t>
  </si>
  <si>
    <t>TATTGAGGCA</t>
  </si>
  <si>
    <t>CAGGTAAGTG</t>
  </si>
  <si>
    <t>CACTTACCTG</t>
  </si>
  <si>
    <t>62v_NAc_SVB</t>
  </si>
  <si>
    <t>SI-TT-C9</t>
  </si>
  <si>
    <t>TATCAGCCTA</t>
  </si>
  <si>
    <t>GTTTCGTCCT</t>
  </si>
  <si>
    <t>AGGACGAAAC</t>
  </si>
  <si>
    <t>63v_NAc_SVB</t>
  </si>
  <si>
    <t>SI-TT-D9</t>
  </si>
  <si>
    <t>TGGTCCCAAG</t>
  </si>
  <si>
    <t>CCTCTGGCGT</t>
  </si>
  <si>
    <t>ACGCCAGAGG</t>
  </si>
  <si>
    <t>64v_NAc_SVB</t>
  </si>
  <si>
    <t>SI-TT-E9</t>
  </si>
  <si>
    <t>TGTCCCAACG</t>
  </si>
  <si>
    <t>TCGATGTCCA</t>
  </si>
  <si>
    <t>TGGACATCGA</t>
  </si>
  <si>
    <t>Hs_Br2743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</si>
</sst>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7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20" fontId="0" fillId="0" borderId="3" xfId="0" applyNumberFormat="1" applyBorder="1"/>
    <xf numFmtId="2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0.PNG"/><Relationship Id="rId1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497974</xdr:colOff>
      <xdr:row>6</xdr:row>
      <xdr:rowOff>186490</xdr:rowOff>
    </xdr:from>
    <xdr:to>
      <xdr:col>2</xdr:col>
      <xdr:colOff>1269999</xdr:colOff>
      <xdr:row>8</xdr:row>
      <xdr:rowOff>93579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90DAD9-3049-4673-9DC7-18DDB9D5D98D}"/>
            </a:ext>
          </a:extLst>
        </xdr:cNvPr>
        <xdr:cNvSpPr txBox="1"/>
      </xdr:nvSpPr>
      <xdr:spPr>
        <a:xfrm>
          <a:off x="2797342" y="1817437"/>
          <a:ext cx="772025" cy="308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45V_A1</a:t>
          </a:r>
        </a:p>
      </xdr:txBody>
    </xdr:sp>
    <xdr:clientData/>
  </xdr:twoCellAnchor>
  <xdr:twoCellAnchor>
    <xdr:from>
      <xdr:col>10</xdr:col>
      <xdr:colOff>630321</xdr:colOff>
      <xdr:row>6</xdr:row>
      <xdr:rowOff>186490</xdr:rowOff>
    </xdr:from>
    <xdr:to>
      <xdr:col>11</xdr:col>
      <xdr:colOff>294104</xdr:colOff>
      <xdr:row>8</xdr:row>
      <xdr:rowOff>107618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0C20A1-7EAB-43AF-A528-B84A00CA8515}"/>
            </a:ext>
          </a:extLst>
        </xdr:cNvPr>
        <xdr:cNvSpPr txBox="1"/>
      </xdr:nvSpPr>
      <xdr:spPr>
        <a:xfrm>
          <a:off x="10643268" y="1817437"/>
          <a:ext cx="733257" cy="322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48V_D1</a:t>
          </a:r>
        </a:p>
      </xdr:txBody>
    </xdr:sp>
    <xdr:clientData/>
  </xdr:twoCellAnchor>
  <xdr:twoCellAnchor>
    <xdr:from>
      <xdr:col>8</xdr:col>
      <xdr:colOff>60826</xdr:colOff>
      <xdr:row>6</xdr:row>
      <xdr:rowOff>186490</xdr:rowOff>
    </xdr:from>
    <xdr:to>
      <xdr:col>8</xdr:col>
      <xdr:colOff>882315</xdr:colOff>
      <xdr:row>8</xdr:row>
      <xdr:rowOff>108954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8C9EB8F-46B7-4D92-BEAF-75067C4E153D}"/>
            </a:ext>
          </a:extLst>
        </xdr:cNvPr>
        <xdr:cNvSpPr txBox="1"/>
      </xdr:nvSpPr>
      <xdr:spPr>
        <a:xfrm>
          <a:off x="8068510" y="1817437"/>
          <a:ext cx="821489" cy="323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47V_C1</a:t>
          </a:r>
        </a:p>
      </xdr:txBody>
    </xdr:sp>
    <xdr:clientData/>
  </xdr:twoCellAnchor>
  <xdr:twoCellAnchor>
    <xdr:from>
      <xdr:col>5</xdr:col>
      <xdr:colOff>243306</xdr:colOff>
      <xdr:row>6</xdr:row>
      <xdr:rowOff>186490</xdr:rowOff>
    </xdr:from>
    <xdr:to>
      <xdr:col>6</xdr:col>
      <xdr:colOff>401052</xdr:colOff>
      <xdr:row>8</xdr:row>
      <xdr:rowOff>147053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284FB-6122-4708-948C-54C38A41EC30}"/>
            </a:ext>
          </a:extLst>
        </xdr:cNvPr>
        <xdr:cNvSpPr txBox="1"/>
      </xdr:nvSpPr>
      <xdr:spPr>
        <a:xfrm>
          <a:off x="5483727" y="1817437"/>
          <a:ext cx="786062" cy="361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46V_B1</a:t>
          </a:r>
        </a:p>
      </xdr:txBody>
    </xdr:sp>
    <xdr:clientData/>
  </xdr:twoCellAnchor>
  <xdr:twoCellAnchor>
    <xdr:from>
      <xdr:col>2</xdr:col>
      <xdr:colOff>290612</xdr:colOff>
      <xdr:row>36</xdr:row>
      <xdr:rowOff>101763</xdr:rowOff>
    </xdr:from>
    <xdr:to>
      <xdr:col>2</xdr:col>
      <xdr:colOff>1163053</xdr:colOff>
      <xdr:row>38</xdr:row>
      <xdr:rowOff>45658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C97058E-8F52-F64A-A72D-CF4D0A13E569}"/>
            </a:ext>
          </a:extLst>
        </xdr:cNvPr>
        <xdr:cNvSpPr txBox="1"/>
      </xdr:nvSpPr>
      <xdr:spPr>
        <a:xfrm>
          <a:off x="2589980" y="8176289"/>
          <a:ext cx="872441" cy="344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49v_A1</a:t>
          </a:r>
        </a:p>
      </xdr:txBody>
    </xdr:sp>
    <xdr:clientData/>
  </xdr:twoCellAnchor>
  <xdr:twoCellAnchor>
    <xdr:from>
      <xdr:col>4</xdr:col>
      <xdr:colOff>445685</xdr:colOff>
      <xdr:row>36</xdr:row>
      <xdr:rowOff>146622</xdr:rowOff>
    </xdr:from>
    <xdr:to>
      <xdr:col>5</xdr:col>
      <xdr:colOff>521368</xdr:colOff>
      <xdr:row>38</xdr:row>
      <xdr:rowOff>90517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F9A91C-F59C-7F48-93EE-117F4F5924EE}"/>
            </a:ext>
          </a:extLst>
        </xdr:cNvPr>
        <xdr:cNvSpPr txBox="1"/>
      </xdr:nvSpPr>
      <xdr:spPr>
        <a:xfrm>
          <a:off x="4977580" y="8221148"/>
          <a:ext cx="784209" cy="344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50v_B1</a:t>
          </a:r>
        </a:p>
      </xdr:txBody>
    </xdr:sp>
    <xdr:clientData/>
  </xdr:twoCellAnchor>
  <xdr:twoCellAnchor>
    <xdr:from>
      <xdr:col>7</xdr:col>
      <xdr:colOff>527275</xdr:colOff>
      <xdr:row>36</xdr:row>
      <xdr:rowOff>145394</xdr:rowOff>
    </xdr:from>
    <xdr:to>
      <xdr:col>8</xdr:col>
      <xdr:colOff>307474</xdr:colOff>
      <xdr:row>38</xdr:row>
      <xdr:rowOff>89289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39BABE5-9570-5943-B4AF-6B70A951F2C6}"/>
            </a:ext>
          </a:extLst>
        </xdr:cNvPr>
        <xdr:cNvSpPr txBox="1"/>
      </xdr:nvSpPr>
      <xdr:spPr>
        <a:xfrm>
          <a:off x="7532328" y="8219920"/>
          <a:ext cx="782830" cy="344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51v_C1</a:t>
          </a:r>
        </a:p>
      </xdr:txBody>
    </xdr:sp>
    <xdr:clientData/>
  </xdr:twoCellAnchor>
  <xdr:twoCellAnchor>
    <xdr:from>
      <xdr:col>9</xdr:col>
      <xdr:colOff>742464</xdr:colOff>
      <xdr:row>36</xdr:row>
      <xdr:rowOff>144164</xdr:rowOff>
    </xdr:from>
    <xdr:to>
      <xdr:col>10</xdr:col>
      <xdr:colOff>534737</xdr:colOff>
      <xdr:row>38</xdr:row>
      <xdr:rowOff>88059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2B24E9B-8AB1-A947-9A84-586511EB0404}"/>
            </a:ext>
          </a:extLst>
        </xdr:cNvPr>
        <xdr:cNvSpPr txBox="1"/>
      </xdr:nvSpPr>
      <xdr:spPr>
        <a:xfrm>
          <a:off x="9752780" y="8218690"/>
          <a:ext cx="794904" cy="344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52v_D1</a:t>
          </a:r>
        </a:p>
      </xdr:txBody>
    </xdr:sp>
    <xdr:clientData/>
  </xdr:twoCellAnchor>
  <xdr:twoCellAnchor>
    <xdr:from>
      <xdr:col>4</xdr:col>
      <xdr:colOff>386847</xdr:colOff>
      <xdr:row>60</xdr:row>
      <xdr:rowOff>139915</xdr:rowOff>
    </xdr:from>
    <xdr:to>
      <xdr:col>5</xdr:col>
      <xdr:colOff>401052</xdr:colOff>
      <xdr:row>62</xdr:row>
      <xdr:rowOff>26737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456E18-75DE-674B-91C6-1B6CFB0AF360}"/>
            </a:ext>
          </a:extLst>
        </xdr:cNvPr>
        <xdr:cNvSpPr txBox="1"/>
      </xdr:nvSpPr>
      <xdr:spPr>
        <a:xfrm>
          <a:off x="4918742" y="12853283"/>
          <a:ext cx="722731" cy="28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54v_B1</a:t>
          </a:r>
        </a:p>
      </xdr:txBody>
    </xdr:sp>
    <xdr:clientData/>
  </xdr:twoCellAnchor>
  <xdr:twoCellAnchor>
    <xdr:from>
      <xdr:col>1</xdr:col>
      <xdr:colOff>183664</xdr:colOff>
      <xdr:row>87</xdr:row>
      <xdr:rowOff>128500</xdr:rowOff>
    </xdr:from>
    <xdr:to>
      <xdr:col>2</xdr:col>
      <xdr:colOff>147053</xdr:colOff>
      <xdr:row>89</xdr:row>
      <xdr:rowOff>72394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BEA4777-C312-3346-B4DB-EF9D674E901E}"/>
            </a:ext>
          </a:extLst>
        </xdr:cNvPr>
        <xdr:cNvSpPr txBox="1"/>
      </xdr:nvSpPr>
      <xdr:spPr>
        <a:xfrm>
          <a:off x="1573980" y="18483342"/>
          <a:ext cx="872441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57v_A1</a:t>
          </a:r>
        </a:p>
      </xdr:txBody>
    </xdr:sp>
    <xdr:clientData/>
  </xdr:twoCellAnchor>
  <xdr:twoCellAnchor>
    <xdr:from>
      <xdr:col>3</xdr:col>
      <xdr:colOff>392212</xdr:colOff>
      <xdr:row>87</xdr:row>
      <xdr:rowOff>173359</xdr:rowOff>
    </xdr:from>
    <xdr:to>
      <xdr:col>4</xdr:col>
      <xdr:colOff>213894</xdr:colOff>
      <xdr:row>89</xdr:row>
      <xdr:rowOff>117253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738A3B-A5B8-6542-AA1E-6E77E0DD75AA}"/>
            </a:ext>
          </a:extLst>
        </xdr:cNvPr>
        <xdr:cNvSpPr txBox="1"/>
      </xdr:nvSpPr>
      <xdr:spPr>
        <a:xfrm>
          <a:off x="3961580" y="18528201"/>
          <a:ext cx="784209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58v_B1</a:t>
          </a:r>
        </a:p>
      </xdr:txBody>
    </xdr:sp>
    <xdr:clientData/>
  </xdr:twoCellAnchor>
  <xdr:twoCellAnchor>
    <xdr:from>
      <xdr:col>6</xdr:col>
      <xdr:colOff>647591</xdr:colOff>
      <xdr:row>87</xdr:row>
      <xdr:rowOff>172131</xdr:rowOff>
    </xdr:from>
    <xdr:to>
      <xdr:col>7</xdr:col>
      <xdr:colOff>294105</xdr:colOff>
      <xdr:row>89</xdr:row>
      <xdr:rowOff>116025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9FEB422-966F-0246-A91B-78F40CD2FBA7}"/>
            </a:ext>
          </a:extLst>
        </xdr:cNvPr>
        <xdr:cNvSpPr txBox="1"/>
      </xdr:nvSpPr>
      <xdr:spPr>
        <a:xfrm>
          <a:off x="6516328" y="18526973"/>
          <a:ext cx="782830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59v_C1</a:t>
          </a:r>
        </a:p>
      </xdr:txBody>
    </xdr:sp>
    <xdr:clientData/>
  </xdr:twoCellAnchor>
  <xdr:twoCellAnchor>
    <xdr:from>
      <xdr:col>8</xdr:col>
      <xdr:colOff>729096</xdr:colOff>
      <xdr:row>87</xdr:row>
      <xdr:rowOff>170901</xdr:rowOff>
    </xdr:from>
    <xdr:to>
      <xdr:col>9</xdr:col>
      <xdr:colOff>521368</xdr:colOff>
      <xdr:row>89</xdr:row>
      <xdr:rowOff>114795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BA2F92A-E437-8D45-9B89-2DBD91F067EB}"/>
            </a:ext>
          </a:extLst>
        </xdr:cNvPr>
        <xdr:cNvSpPr txBox="1"/>
      </xdr:nvSpPr>
      <xdr:spPr>
        <a:xfrm>
          <a:off x="8736780" y="18525743"/>
          <a:ext cx="794904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60v_D1</a:t>
          </a:r>
        </a:p>
      </xdr:txBody>
    </xdr:sp>
    <xdr:clientData/>
  </xdr:twoCellAnchor>
  <xdr:twoCellAnchor>
    <xdr:from>
      <xdr:col>1</xdr:col>
      <xdr:colOff>549959</xdr:colOff>
      <xdr:row>121</xdr:row>
      <xdr:rowOff>147215</xdr:rowOff>
    </xdr:from>
    <xdr:to>
      <xdr:col>2</xdr:col>
      <xdr:colOff>513348</xdr:colOff>
      <xdr:row>123</xdr:row>
      <xdr:rowOff>91109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3B06476-4B79-794E-B6DB-A705858DCBBF}"/>
            </a:ext>
          </a:extLst>
        </xdr:cNvPr>
        <xdr:cNvSpPr txBox="1"/>
      </xdr:nvSpPr>
      <xdr:spPr>
        <a:xfrm>
          <a:off x="1940275" y="25547215"/>
          <a:ext cx="872441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61v_A1</a:t>
          </a:r>
        </a:p>
      </xdr:txBody>
    </xdr:sp>
    <xdr:clientData/>
  </xdr:twoCellAnchor>
  <xdr:twoCellAnchor>
    <xdr:from>
      <xdr:col>3</xdr:col>
      <xdr:colOff>758507</xdr:colOff>
      <xdr:row>121</xdr:row>
      <xdr:rowOff>192074</xdr:rowOff>
    </xdr:from>
    <xdr:to>
      <xdr:col>4</xdr:col>
      <xdr:colOff>580189</xdr:colOff>
      <xdr:row>123</xdr:row>
      <xdr:rowOff>135968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7D856BD-8AB6-A84A-9460-C9463EA8E76B}"/>
            </a:ext>
          </a:extLst>
        </xdr:cNvPr>
        <xdr:cNvSpPr txBox="1"/>
      </xdr:nvSpPr>
      <xdr:spPr>
        <a:xfrm>
          <a:off x="4327875" y="25592074"/>
          <a:ext cx="784209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62v_B1</a:t>
          </a:r>
        </a:p>
      </xdr:txBody>
    </xdr:sp>
    <xdr:clientData/>
  </xdr:twoCellAnchor>
  <xdr:twoCellAnchor>
    <xdr:from>
      <xdr:col>6</xdr:col>
      <xdr:colOff>1013886</xdr:colOff>
      <xdr:row>121</xdr:row>
      <xdr:rowOff>190846</xdr:rowOff>
    </xdr:from>
    <xdr:to>
      <xdr:col>7</xdr:col>
      <xdr:colOff>660400</xdr:colOff>
      <xdr:row>123</xdr:row>
      <xdr:rowOff>134740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260BC3-A9EF-BF42-85D4-6B4C59BA9DB8}"/>
            </a:ext>
          </a:extLst>
        </xdr:cNvPr>
        <xdr:cNvSpPr txBox="1"/>
      </xdr:nvSpPr>
      <xdr:spPr>
        <a:xfrm>
          <a:off x="6882623" y="25590846"/>
          <a:ext cx="782830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63v_C1</a:t>
          </a:r>
        </a:p>
      </xdr:txBody>
    </xdr:sp>
    <xdr:clientData/>
  </xdr:twoCellAnchor>
  <xdr:twoCellAnchor>
    <xdr:from>
      <xdr:col>9</xdr:col>
      <xdr:colOff>92759</xdr:colOff>
      <xdr:row>121</xdr:row>
      <xdr:rowOff>189616</xdr:rowOff>
    </xdr:from>
    <xdr:to>
      <xdr:col>9</xdr:col>
      <xdr:colOff>887663</xdr:colOff>
      <xdr:row>123</xdr:row>
      <xdr:rowOff>133510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51DE72E-4A53-F54D-965C-B4DE7768CA24}"/>
            </a:ext>
          </a:extLst>
        </xdr:cNvPr>
        <xdr:cNvSpPr txBox="1"/>
      </xdr:nvSpPr>
      <xdr:spPr>
        <a:xfrm>
          <a:off x="9103075" y="25589616"/>
          <a:ext cx="794904" cy="344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64v_D1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2324099</xdr:colOff>
      <xdr:row>7</xdr:row>
      <xdr:rowOff>38100</xdr:rowOff>
    </xdr:from>
    <xdr:to>
      <xdr:col>1</xdr:col>
      <xdr:colOff>8496300</xdr:colOff>
      <xdr:row>24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C5A47B-C1E2-4439-8C4E-DF048F270BD2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4624" t="22076" r="49831" b="47142"/>
        <a:stretch/>
      </xdr:blipFill>
      <xdr:spPr>
        <a:xfrm>
          <a:off x="3632199" y="1473200"/>
          <a:ext cx="6172201" cy="351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2743200</xdr:colOff>
      <xdr:row>34</xdr:row>
      <xdr:rowOff>177800</xdr:rowOff>
    </xdr:from>
    <xdr:to>
      <xdr:col>1</xdr:col>
      <xdr:colOff>8407400</xdr:colOff>
      <xdr:row>52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FD0C8E-63B1-934B-91F5-02696CE3180A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4200" t="21593" r="51251" b="46552"/>
        <a:stretch/>
      </xdr:blipFill>
      <xdr:spPr>
        <a:xfrm>
          <a:off x="4051300" y="7112000"/>
          <a:ext cx="5664200" cy="351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2806700</xdr:colOff>
      <xdr:row>56</xdr:row>
      <xdr:rowOff>190500</xdr:rowOff>
    </xdr:from>
    <xdr:to>
      <xdr:col>1</xdr:col>
      <xdr:colOff>8166100</xdr:colOff>
      <xdr:row>75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973559-642B-AD43-878D-176BCF2248C7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24782" t="22038" r="49467" b="46592"/>
        <a:stretch/>
      </xdr:blipFill>
      <xdr:spPr>
        <a:xfrm>
          <a:off x="4114800" y="11607800"/>
          <a:ext cx="5359400" cy="3860800"/>
        </a:xfrm>
        <a:prstGeom prst="rect">
          <a:avLst/>
        </a:prstGeom>
      </xdr:spPr>
    </xdr:pic>
    <xdr:clientData/>
  </xdr:twoCellAnchor>
  <xdr:twoCellAnchor editAs="oneCell">
    <xdr:from>
      <xdr:col>1</xdr:col>
      <xdr:colOff>2104003</xdr:colOff>
      <xdr:row>84</xdr:row>
      <xdr:rowOff>0</xdr:rowOff>
    </xdr:from>
    <xdr:to>
      <xdr:col>1</xdr:col>
      <xdr:colOff>9447293</xdr:colOff>
      <xdr:row>106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C819A1-6142-B442-A15C-712C22CED4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951" t="21991" r="48882" b="46746"/>
        <a:stretch/>
      </xdr:blipFill>
      <xdr:spPr>
        <a:xfrm>
          <a:off x="3412103" y="17119600"/>
          <a:ext cx="7343290" cy="4584700"/>
        </a:xfrm>
        <a:prstGeom prst="rect">
          <a:avLst/>
        </a:prstGeom>
      </xdr:spPr>
    </xdr:pic>
    <xdr:clientData/>
  </xdr:twoCellAnchor>
  <xdr:twoCellAnchor editAs="oneCell">
    <xdr:from>
      <xdr:col>1</xdr:col>
      <xdr:colOff>2171700</xdr:colOff>
      <xdr:row>114</xdr:row>
      <xdr:rowOff>38100</xdr:rowOff>
    </xdr:from>
    <xdr:to>
      <xdr:col>1</xdr:col>
      <xdr:colOff>9080500</xdr:colOff>
      <xdr:row>133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3CF99E-0E07-F247-AED9-11C98AF22457}"/>
            </a:ext>
          </a:extLst>
        </xdr:cNvPr>
        <xdr:cNvPicPr/>
      </xdr:nvPicPr>
      <xdr:blipFill rotWithShape="1">
        <a:blip xmlns:r="http://schemas.openxmlformats.org/officeDocument/2006/relationships" r:embed="rId5"/>
        <a:srcRect l="24485" t="23031" r="50140" b="47194"/>
        <a:stretch/>
      </xdr:blipFill>
      <xdr:spPr>
        <a:xfrm>
          <a:off x="3479800" y="23266400"/>
          <a:ext cx="6908800" cy="3975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114301</xdr:rowOff>
    </xdr:from>
    <xdr:to>
      <xdr:col>12</xdr:col>
      <xdr:colOff>114300</xdr:colOff>
      <xdr:row>38</xdr:row>
      <xdr:rowOff>19051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467448-DF3D-4AB1-A3E8-BBE4FCAAF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250"/>
        <a:stretch/>
      </xdr:blipFill>
      <xdr:spPr>
        <a:xfrm>
          <a:off x="0" y="114301"/>
          <a:ext cx="10401300" cy="8267700"/>
        </a:xfrm>
        <a:prstGeom prst="rect">
          <a:avLst/>
        </a:prstGeom>
      </xdr:spPr>
    </xdr:pic>
    <xdr:clientData/>
  </xdr:twoCellAnchor>
  <xdr:twoCellAnchor>
    <xdr:from>
      <xdr:col>1</xdr:col>
      <xdr:colOff>421576</xdr:colOff>
      <xdr:row>2</xdr:row>
      <xdr:rowOff>187098</xdr:rowOff>
    </xdr:from>
    <xdr:to>
      <xdr:col>3</xdr:col>
      <xdr:colOff>95250</xdr:colOff>
      <xdr:row>21</xdr:row>
      <xdr:rowOff>34018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11B1C4-5312-4F52-C31F-A2B0C1F1BC5B}"/>
            </a:ext>
          </a:extLst>
        </xdr:cNvPr>
        <xdr:cNvSpPr/>
      </xdr:nvSpPr>
      <xdr:spPr>
        <a:xfrm>
          <a:off x="1272022" y="595312"/>
          <a:ext cx="1374567" cy="411616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44224</xdr:colOff>
      <xdr:row>29</xdr:row>
      <xdr:rowOff>127227</xdr:rowOff>
    </xdr:from>
    <xdr:to>
      <xdr:col>12</xdr:col>
      <xdr:colOff>44224</xdr:colOff>
      <xdr:row>37</xdr:row>
      <xdr:rowOff>165327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4F17254-84F9-4D63-991A-709120CBC82D}"/>
            </a:ext>
          </a:extLst>
        </xdr:cNvPr>
        <xdr:cNvSpPr/>
      </xdr:nvSpPr>
      <xdr:spPr>
        <a:xfrm>
          <a:off x="3446010" y="6437540"/>
          <a:ext cx="6803571" cy="167095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174445</xdr:colOff>
      <xdr:row>42</xdr:row>
      <xdr:rowOff>165100</xdr:rowOff>
    </xdr:from>
    <xdr:to>
      <xdr:col>12</xdr:col>
      <xdr:colOff>583247</xdr:colOff>
      <xdr:row>94</xdr:row>
      <xdr:rowOff>85544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4BE8-7BA1-ED47-8701-BE0C0A2E7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445" y="9144000"/>
          <a:ext cx="10619602" cy="10931344"/>
        </a:xfrm>
        <a:prstGeom prst="rect">
          <a:avLst/>
        </a:prstGeom>
      </xdr:spPr>
    </xdr:pic>
    <xdr:clientData/>
  </xdr:twoCellAnchor>
  <xdr:twoCellAnchor>
    <xdr:from>
      <xdr:col>3</xdr:col>
      <xdr:colOff>262122</xdr:colOff>
      <xdr:row>43</xdr:row>
      <xdr:rowOff>393360</xdr:rowOff>
    </xdr:from>
    <xdr:to>
      <xdr:col>5</xdr:col>
      <xdr:colOff>76700</xdr:colOff>
      <xdr:row>64</xdr:row>
      <xdr:rowOff>123464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CF72264-D998-6E46-AF3A-67C6DECDB654}"/>
            </a:ext>
          </a:extLst>
        </xdr:cNvPr>
        <xdr:cNvSpPr/>
      </xdr:nvSpPr>
      <xdr:spPr>
        <a:xfrm>
          <a:off x="2814822" y="9575460"/>
          <a:ext cx="1516378" cy="44418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34851</xdr:colOff>
      <xdr:row>65</xdr:row>
      <xdr:rowOff>173252</xdr:rowOff>
    </xdr:from>
    <xdr:to>
      <xdr:col>12</xdr:col>
      <xdr:colOff>511988</xdr:colOff>
      <xdr:row>74</xdr:row>
      <xdr:rowOff>123062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52EDDA-3780-9E45-AD71-22598F9C184F}"/>
            </a:ext>
          </a:extLst>
        </xdr:cNvPr>
        <xdr:cNvSpPr/>
      </xdr:nvSpPr>
      <xdr:spPr>
        <a:xfrm>
          <a:off x="34851" y="14270252"/>
          <a:ext cx="10687937" cy="177861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74</xdr:row>
      <xdr:rowOff>118010</xdr:rowOff>
    </xdr:from>
    <xdr:to>
      <xdr:col>4</xdr:col>
      <xdr:colOff>304723</xdr:colOff>
      <xdr:row>84</xdr:row>
      <xdr:rowOff>98255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A5D942-C1A0-B749-B8F7-1FBB718E6E9A}"/>
            </a:ext>
          </a:extLst>
        </xdr:cNvPr>
        <xdr:cNvSpPr/>
      </xdr:nvSpPr>
      <xdr:spPr>
        <a:xfrm>
          <a:off x="12700" y="16043810"/>
          <a:ext cx="3695623" cy="20122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736600</xdr:colOff>
      <xdr:row>97</xdr:row>
      <xdr:rowOff>101601</xdr:rowOff>
    </xdr:from>
    <xdr:to>
      <xdr:col>12</xdr:col>
      <xdr:colOff>361950</xdr:colOff>
      <xdr:row>126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1C5C01-2E39-AD45-8F46-FE737D92B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246"/>
        <a:stretch/>
      </xdr:blipFill>
      <xdr:spPr>
        <a:xfrm>
          <a:off x="736600" y="20701001"/>
          <a:ext cx="9836150" cy="6235700"/>
        </a:xfrm>
        <a:prstGeom prst="rect">
          <a:avLst/>
        </a:prstGeom>
      </xdr:spPr>
    </xdr:pic>
    <xdr:clientData/>
  </xdr:twoCellAnchor>
  <xdr:twoCellAnchor>
    <xdr:from>
      <xdr:col>8</xdr:col>
      <xdr:colOff>495301</xdr:colOff>
      <xdr:row>116</xdr:row>
      <xdr:rowOff>54511</xdr:rowOff>
    </xdr:from>
    <xdr:to>
      <xdr:col>12</xdr:col>
      <xdr:colOff>304801</xdr:colOff>
      <xdr:row>125</xdr:row>
      <xdr:rowOff>127001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5D1BA0D-7F5B-EF49-80ED-DDE26D7D3ECA}"/>
            </a:ext>
          </a:extLst>
        </xdr:cNvPr>
        <xdr:cNvSpPr/>
      </xdr:nvSpPr>
      <xdr:spPr>
        <a:xfrm>
          <a:off x="7302501" y="24959211"/>
          <a:ext cx="3213100" cy="19012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50801</xdr:colOff>
      <xdr:row>117</xdr:row>
      <xdr:rowOff>16411</xdr:rowOff>
    </xdr:from>
    <xdr:to>
      <xdr:col>4</xdr:col>
      <xdr:colOff>711201</xdr:colOff>
      <xdr:row>126</xdr:row>
      <xdr:rowOff>88901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8E1773-7DC5-DD4C-92EB-491B2C6FB6F5}"/>
            </a:ext>
          </a:extLst>
        </xdr:cNvPr>
        <xdr:cNvSpPr/>
      </xdr:nvSpPr>
      <xdr:spPr>
        <a:xfrm>
          <a:off x="901701" y="25124311"/>
          <a:ext cx="3213100" cy="19012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566922</xdr:colOff>
      <xdr:row>98</xdr:row>
      <xdr:rowOff>152060</xdr:rowOff>
    </xdr:from>
    <xdr:to>
      <xdr:col>3</xdr:col>
      <xdr:colOff>63500</xdr:colOff>
      <xdr:row>117</xdr:row>
      <xdr:rowOff>34564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C5D8115-2FBA-ED4E-86A0-1C328916536C}"/>
            </a:ext>
          </a:extLst>
        </xdr:cNvPr>
        <xdr:cNvSpPr/>
      </xdr:nvSpPr>
      <xdr:spPr>
        <a:xfrm>
          <a:off x="2268722" y="20954660"/>
          <a:ext cx="347478" cy="418780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520700</xdr:colOff>
      <xdr:row>127</xdr:row>
      <xdr:rowOff>215900</xdr:rowOff>
    </xdr:from>
    <xdr:to>
      <xdr:col>12</xdr:col>
      <xdr:colOff>520032</xdr:colOff>
      <xdr:row>177</xdr:row>
      <xdr:rowOff>78474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9CD4F4-FFEB-1C4F-9DF6-B5DDDA1EA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0700" y="27355800"/>
          <a:ext cx="10210132" cy="10467074"/>
        </a:xfrm>
        <a:prstGeom prst="rect">
          <a:avLst/>
        </a:prstGeom>
      </xdr:spPr>
    </xdr:pic>
    <xdr:clientData/>
  </xdr:twoCellAnchor>
  <xdr:twoCellAnchor>
    <xdr:from>
      <xdr:col>3</xdr:col>
      <xdr:colOff>847025</xdr:colOff>
      <xdr:row>127</xdr:row>
      <xdr:rowOff>588257</xdr:rowOff>
    </xdr:from>
    <xdr:to>
      <xdr:col>5</xdr:col>
      <xdr:colOff>621322</xdr:colOff>
      <xdr:row>149</xdr:row>
      <xdr:rowOff>80885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3AA044B-C19F-0446-A42D-F49A9527F016}"/>
            </a:ext>
          </a:extLst>
        </xdr:cNvPr>
        <xdr:cNvSpPr/>
      </xdr:nvSpPr>
      <xdr:spPr>
        <a:xfrm>
          <a:off x="3399725" y="27728157"/>
          <a:ext cx="1476097" cy="440752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604253</xdr:colOff>
      <xdr:row>149</xdr:row>
      <xdr:rowOff>197857</xdr:rowOff>
    </xdr:from>
    <xdr:to>
      <xdr:col>12</xdr:col>
      <xdr:colOff>302795</xdr:colOff>
      <xdr:row>158</xdr:row>
      <xdr:rowOff>199621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ED4554-1E84-D545-9EB0-B06D062A4051}"/>
            </a:ext>
          </a:extLst>
        </xdr:cNvPr>
        <xdr:cNvSpPr/>
      </xdr:nvSpPr>
      <xdr:spPr>
        <a:xfrm>
          <a:off x="604253" y="32252657"/>
          <a:ext cx="9909342" cy="1830564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589548</xdr:colOff>
      <xdr:row>158</xdr:row>
      <xdr:rowOff>67942</xdr:rowOff>
    </xdr:from>
    <xdr:to>
      <xdr:col>8</xdr:col>
      <xdr:colOff>453412</xdr:colOff>
      <xdr:row>167</xdr:row>
      <xdr:rowOff>64978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B52CD-9E7A-E440-A6F0-BA36C0FBF30D}"/>
            </a:ext>
          </a:extLst>
        </xdr:cNvPr>
        <xdr:cNvSpPr/>
      </xdr:nvSpPr>
      <xdr:spPr>
        <a:xfrm>
          <a:off x="589548" y="33951542"/>
          <a:ext cx="6671064" cy="1825836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533400</xdr:colOff>
      <xdr:row>179</xdr:row>
      <xdr:rowOff>50800</xdr:rowOff>
    </xdr:from>
    <xdr:to>
      <xdr:col>12</xdr:col>
      <xdr:colOff>459419</xdr:colOff>
      <xdr:row>217</xdr:row>
      <xdr:rowOff>54093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9BFF54-90F4-7B4C-A32A-C307BBD64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8675"/>
        <a:stretch/>
      </xdr:blipFill>
      <xdr:spPr>
        <a:xfrm>
          <a:off x="533400" y="38201600"/>
          <a:ext cx="10136819" cy="8169393"/>
        </a:xfrm>
        <a:prstGeom prst="rect">
          <a:avLst/>
        </a:prstGeom>
      </xdr:spPr>
    </xdr:pic>
    <xdr:clientData/>
  </xdr:twoCellAnchor>
  <xdr:twoCellAnchor>
    <xdr:from>
      <xdr:col>1</xdr:col>
      <xdr:colOff>692999</xdr:colOff>
      <xdr:row>179</xdr:row>
      <xdr:rowOff>447879</xdr:rowOff>
    </xdr:from>
    <xdr:to>
      <xdr:col>3</xdr:col>
      <xdr:colOff>399413</xdr:colOff>
      <xdr:row>199</xdr:row>
      <xdr:rowOff>191792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7B7059-ABEE-3C47-91B0-F19180D4B5EB}"/>
            </a:ext>
          </a:extLst>
        </xdr:cNvPr>
        <xdr:cNvSpPr/>
      </xdr:nvSpPr>
      <xdr:spPr>
        <a:xfrm>
          <a:off x="1543899" y="38598679"/>
          <a:ext cx="1408214" cy="425241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603259</xdr:colOff>
      <xdr:row>208</xdr:row>
      <xdr:rowOff>82128</xdr:rowOff>
    </xdr:from>
    <xdr:to>
      <xdr:col>12</xdr:col>
      <xdr:colOff>345168</xdr:colOff>
      <xdr:row>216</xdr:row>
      <xdr:rowOff>183944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E916207-3634-0B4A-93B9-1122BB7457B3}"/>
            </a:ext>
          </a:extLst>
        </xdr:cNvPr>
        <xdr:cNvSpPr/>
      </xdr:nvSpPr>
      <xdr:spPr>
        <a:xfrm>
          <a:off x="4006859" y="44570228"/>
          <a:ext cx="6549109" cy="1727416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297656</xdr:colOff>
      <xdr:row>3</xdr:row>
      <xdr:rowOff>178592</xdr:rowOff>
    </xdr:from>
    <xdr:to>
      <xdr:col>17</xdr:col>
      <xdr:colOff>535781</xdr:colOff>
      <xdr:row>54</xdr:row>
      <xdr:rowOff>28975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EFFC51-BD70-424A-9845-FAC40F5CB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1094" y="773905"/>
          <a:ext cx="12184062" cy="9970695"/>
        </a:xfrm>
        <a:prstGeom prst="rect">
          <a:avLst/>
        </a:prstGeom>
      </xdr:spPr>
    </xdr:pic>
    <xdr:clientData/>
  </xdr:twoCellAnchor>
  <xdr:twoCellAnchor>
    <xdr:from>
      <xdr:col>5</xdr:col>
      <xdr:colOff>383646</xdr:colOff>
      <xdr:row>7</xdr:row>
      <xdr:rowOff>79374</xdr:rowOff>
    </xdr:from>
    <xdr:to>
      <xdr:col>6</xdr:col>
      <xdr:colOff>833438</xdr:colOff>
      <xdr:row>31</xdr:row>
      <xdr:rowOff>99218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38F7EA-C31F-1992-7E6E-BCDE94F7D201}"/>
            </a:ext>
          </a:extLst>
        </xdr:cNvPr>
        <xdr:cNvSpPr/>
      </xdr:nvSpPr>
      <xdr:spPr>
        <a:xfrm>
          <a:off x="5463646" y="1468437"/>
          <a:ext cx="1303073" cy="4782344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31</xdr:row>
      <xdr:rowOff>138907</xdr:rowOff>
    </xdr:from>
    <xdr:to>
      <xdr:col>8</xdr:col>
      <xdr:colOff>59532</xdr:colOff>
      <xdr:row>42</xdr:row>
      <xdr:rowOff>123147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1E3366D-25DC-4CEE-AD1D-88CB7596E761}"/>
            </a:ext>
          </a:extLst>
        </xdr:cNvPr>
        <xdr:cNvSpPr/>
      </xdr:nvSpPr>
      <xdr:spPr>
        <a:xfrm>
          <a:off x="3690938" y="6290470"/>
          <a:ext cx="4008438" cy="216705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734219</xdr:colOff>
      <xdr:row>3</xdr:row>
      <xdr:rowOff>79375</xdr:rowOff>
    </xdr:from>
    <xdr:to>
      <xdr:col>32</xdr:col>
      <xdr:colOff>680682</xdr:colOff>
      <xdr:row>54</xdr:row>
      <xdr:rowOff>138906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20AE66-334F-40B6-B26B-D60DC20204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947"/>
        <a:stretch/>
      </xdr:blipFill>
      <xdr:spPr>
        <a:xfrm>
          <a:off x="16053594" y="674688"/>
          <a:ext cx="12745682" cy="10179843"/>
        </a:xfrm>
        <a:prstGeom prst="rect">
          <a:avLst/>
        </a:prstGeom>
      </xdr:spPr>
    </xdr:pic>
    <xdr:clientData/>
  </xdr:twoCellAnchor>
  <xdr:twoCellAnchor>
    <xdr:from>
      <xdr:col>21</xdr:col>
      <xdr:colOff>343531</xdr:colOff>
      <xdr:row>5</xdr:row>
      <xdr:rowOff>39687</xdr:rowOff>
    </xdr:from>
    <xdr:to>
      <xdr:col>21</xdr:col>
      <xdr:colOff>833438</xdr:colOff>
      <xdr:row>32</xdr:row>
      <xdr:rowOff>107661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F1ECCDB-3935-4725-8E88-0F64CE97CADF}"/>
            </a:ext>
          </a:extLst>
        </xdr:cNvPr>
        <xdr:cNvSpPr/>
      </xdr:nvSpPr>
      <xdr:spPr>
        <a:xfrm>
          <a:off x="19076031" y="1031875"/>
          <a:ext cx="489907" cy="54257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54539</xdr:colOff>
      <xdr:row>32</xdr:row>
      <xdr:rowOff>153961</xdr:rowOff>
    </xdr:from>
    <xdr:to>
      <xdr:col>32</xdr:col>
      <xdr:colOff>575468</xdr:colOff>
      <xdr:row>44</xdr:row>
      <xdr:rowOff>31688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1FECE19-2053-4684-97F5-01A1A6F827F3}"/>
            </a:ext>
          </a:extLst>
        </xdr:cNvPr>
        <xdr:cNvSpPr/>
      </xdr:nvSpPr>
      <xdr:spPr>
        <a:xfrm>
          <a:off x="16227195" y="6503961"/>
          <a:ext cx="12466867" cy="225897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48190</xdr:colOff>
      <xdr:row>44</xdr:row>
      <xdr:rowOff>48391</xdr:rowOff>
    </xdr:from>
    <xdr:to>
      <xdr:col>22</xdr:col>
      <xdr:colOff>767557</xdr:colOff>
      <xdr:row>55</xdr:row>
      <xdr:rowOff>124556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3205A09-A865-44FC-9E91-4672C118A43B}"/>
            </a:ext>
          </a:extLst>
        </xdr:cNvPr>
        <xdr:cNvSpPr/>
      </xdr:nvSpPr>
      <xdr:spPr>
        <a:xfrm>
          <a:off x="16220846" y="8779641"/>
          <a:ext cx="4132492" cy="225897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696683</xdr:colOff>
      <xdr:row>43</xdr:row>
      <xdr:rowOff>161104</xdr:rowOff>
    </xdr:from>
    <xdr:to>
      <xdr:col>32</xdr:col>
      <xdr:colOff>562769</xdr:colOff>
      <xdr:row>55</xdr:row>
      <xdr:rowOff>38833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65FC3D8-BD67-44B2-B153-070E29825FAB}"/>
            </a:ext>
          </a:extLst>
        </xdr:cNvPr>
        <xdr:cNvSpPr/>
      </xdr:nvSpPr>
      <xdr:spPr>
        <a:xfrm>
          <a:off x="24548871" y="8693917"/>
          <a:ext cx="4132492" cy="2258979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241300</xdr:colOff>
      <xdr:row>57</xdr:row>
      <xdr:rowOff>78141</xdr:rowOff>
    </xdr:from>
    <xdr:to>
      <xdr:col>15</xdr:col>
      <xdr:colOff>693057</xdr:colOff>
      <xdr:row>99</xdr:row>
      <xdr:rowOff>90770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0EABCE-D8E2-9F48-B314-7EF868B86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11660541"/>
          <a:ext cx="10662557" cy="8547029"/>
        </a:xfrm>
        <a:prstGeom prst="rect">
          <a:avLst/>
        </a:prstGeom>
      </xdr:spPr>
    </xdr:pic>
    <xdr:clientData/>
  </xdr:twoCellAnchor>
  <xdr:twoCellAnchor>
    <xdr:from>
      <xdr:col>3</xdr:col>
      <xdr:colOff>349130</xdr:colOff>
      <xdr:row>81</xdr:row>
      <xdr:rowOff>41712</xdr:rowOff>
    </xdr:from>
    <xdr:to>
      <xdr:col>7</xdr:col>
      <xdr:colOff>458418</xdr:colOff>
      <xdr:row>89</xdr:row>
      <xdr:rowOff>162825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D223E5B-202D-AC41-B54D-B4B3EBAE1A5B}"/>
            </a:ext>
          </a:extLst>
        </xdr:cNvPr>
        <xdr:cNvSpPr/>
      </xdr:nvSpPr>
      <xdr:spPr>
        <a:xfrm>
          <a:off x="3727330" y="16500912"/>
          <a:ext cx="3512888" cy="174671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422475</xdr:colOff>
      <xdr:row>89</xdr:row>
      <xdr:rowOff>199740</xdr:rowOff>
    </xdr:from>
    <xdr:to>
      <xdr:col>15</xdr:col>
      <xdr:colOff>698281</xdr:colOff>
      <xdr:row>99</xdr:row>
      <xdr:rowOff>13541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09E239F-76B2-564F-809D-97DE73E6F542}"/>
            </a:ext>
          </a:extLst>
        </xdr:cNvPr>
        <xdr:cNvSpPr/>
      </xdr:nvSpPr>
      <xdr:spPr>
        <a:xfrm>
          <a:off x="7204275" y="18284540"/>
          <a:ext cx="7083006" cy="18458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483560</xdr:colOff>
      <xdr:row>58</xdr:row>
      <xdr:rowOff>103400</xdr:rowOff>
    </xdr:from>
    <xdr:to>
      <xdr:col>9</xdr:col>
      <xdr:colOff>440446</xdr:colOff>
      <xdr:row>80</xdr:row>
      <xdr:rowOff>85428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3BE2D47-18A7-2647-AD2A-2A1A0A8C917D}"/>
            </a:ext>
          </a:extLst>
        </xdr:cNvPr>
        <xdr:cNvSpPr/>
      </xdr:nvSpPr>
      <xdr:spPr>
        <a:xfrm>
          <a:off x="6414460" y="11889000"/>
          <a:ext cx="2509586" cy="445242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152900</xdr:colOff>
      <xdr:row>58</xdr:row>
      <xdr:rowOff>87857</xdr:rowOff>
    </xdr:from>
    <xdr:to>
      <xdr:col>6</xdr:col>
      <xdr:colOff>442390</xdr:colOff>
      <xdr:row>80</xdr:row>
      <xdr:rowOff>154954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8576191-D7F3-AF48-93E0-09F3BE0571A8}"/>
            </a:ext>
          </a:extLst>
        </xdr:cNvPr>
        <xdr:cNvSpPr/>
      </xdr:nvSpPr>
      <xdr:spPr>
        <a:xfrm>
          <a:off x="5232900" y="11873457"/>
          <a:ext cx="1140390" cy="453749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849346</xdr:colOff>
      <xdr:row>56</xdr:row>
      <xdr:rowOff>165100</xdr:rowOff>
    </xdr:from>
    <xdr:to>
      <xdr:col>28</xdr:col>
      <xdr:colOff>171125</xdr:colOff>
      <xdr:row>98</xdr:row>
      <xdr:rowOff>146724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257028-7111-274B-A967-FEF978D7C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947"/>
        <a:stretch/>
      </xdr:blipFill>
      <xdr:spPr>
        <a:xfrm>
          <a:off x="14438346" y="11544300"/>
          <a:ext cx="10383479" cy="8516024"/>
        </a:xfrm>
        <a:prstGeom prst="rect">
          <a:avLst/>
        </a:prstGeom>
      </xdr:spPr>
    </xdr:pic>
    <xdr:clientData/>
  </xdr:twoCellAnchor>
  <xdr:twoCellAnchor>
    <xdr:from>
      <xdr:col>19</xdr:col>
      <xdr:colOff>325502</xdr:colOff>
      <xdr:row>57</xdr:row>
      <xdr:rowOff>190341</xdr:rowOff>
    </xdr:from>
    <xdr:to>
      <xdr:col>19</xdr:col>
      <xdr:colOff>643002</xdr:colOff>
      <xdr:row>80</xdr:row>
      <xdr:rowOff>49476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FD0A46B-6CC3-3044-A31C-1DD312219AC6}"/>
            </a:ext>
          </a:extLst>
        </xdr:cNvPr>
        <xdr:cNvSpPr/>
      </xdr:nvSpPr>
      <xdr:spPr>
        <a:xfrm>
          <a:off x="17318102" y="11772741"/>
          <a:ext cx="317500" cy="453273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39493</xdr:colOff>
      <xdr:row>80</xdr:row>
      <xdr:rowOff>62679</xdr:rowOff>
    </xdr:from>
    <xdr:to>
      <xdr:col>28</xdr:col>
      <xdr:colOff>127064</xdr:colOff>
      <xdr:row>89</xdr:row>
      <xdr:rowOff>126882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EC90569-8A1B-B848-8A09-5B982FB53D3E}"/>
            </a:ext>
          </a:extLst>
        </xdr:cNvPr>
        <xdr:cNvSpPr/>
      </xdr:nvSpPr>
      <xdr:spPr>
        <a:xfrm>
          <a:off x="14479393" y="16318679"/>
          <a:ext cx="10298371" cy="189300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52986</xdr:colOff>
      <xdr:row>89</xdr:row>
      <xdr:rowOff>115860</xdr:rowOff>
    </xdr:from>
    <xdr:to>
      <xdr:col>24</xdr:col>
      <xdr:colOff>127064</xdr:colOff>
      <xdr:row>98</xdr:row>
      <xdr:rowOff>180063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0261E94-F1D1-7449-A0FA-FE151A17C28C}"/>
            </a:ext>
          </a:extLst>
        </xdr:cNvPr>
        <xdr:cNvSpPr/>
      </xdr:nvSpPr>
      <xdr:spPr>
        <a:xfrm>
          <a:off x="14492886" y="18200660"/>
          <a:ext cx="6881278" cy="189300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292100</xdr:colOff>
      <xdr:row>102</xdr:row>
      <xdr:rowOff>38100</xdr:rowOff>
    </xdr:from>
    <xdr:to>
      <xdr:col>14</xdr:col>
      <xdr:colOff>269769</xdr:colOff>
      <xdr:row>131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18EBD03-7BE5-AB47-A6AF-7FD880D6C3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004" b="21847"/>
        <a:stretch/>
      </xdr:blipFill>
      <xdr:spPr>
        <a:xfrm>
          <a:off x="3670300" y="20764500"/>
          <a:ext cx="9337569" cy="5854700"/>
        </a:xfrm>
        <a:prstGeom prst="rect">
          <a:avLst/>
        </a:prstGeom>
      </xdr:spPr>
    </xdr:pic>
    <xdr:clientData/>
  </xdr:twoCellAnchor>
  <xdr:twoCellAnchor>
    <xdr:from>
      <xdr:col>5</xdr:col>
      <xdr:colOff>150990</xdr:colOff>
      <xdr:row>103</xdr:row>
      <xdr:rowOff>8201</xdr:rowOff>
    </xdr:from>
    <xdr:to>
      <xdr:col>5</xdr:col>
      <xdr:colOff>431800</xdr:colOff>
      <xdr:row>122</xdr:row>
      <xdr:rowOff>140845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6CBE3C6-5CD5-6940-A841-64C6ABCABE07}"/>
            </a:ext>
          </a:extLst>
        </xdr:cNvPr>
        <xdr:cNvSpPr/>
      </xdr:nvSpPr>
      <xdr:spPr>
        <a:xfrm>
          <a:off x="5230990" y="20937801"/>
          <a:ext cx="280810" cy="3993444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490360</xdr:colOff>
      <xdr:row>123</xdr:row>
      <xdr:rowOff>25840</xdr:rowOff>
    </xdr:from>
    <xdr:to>
      <xdr:col>7</xdr:col>
      <xdr:colOff>168627</xdr:colOff>
      <xdr:row>130</xdr:row>
      <xdr:rowOff>123208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2B21A7-290A-3C47-8E24-E8EDF9A02A3F}"/>
            </a:ext>
          </a:extLst>
        </xdr:cNvPr>
        <xdr:cNvSpPr/>
      </xdr:nvSpPr>
      <xdr:spPr>
        <a:xfrm>
          <a:off x="3868560" y="25019440"/>
          <a:ext cx="3081867" cy="15197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566560</xdr:colOff>
      <xdr:row>123</xdr:row>
      <xdr:rowOff>25840</xdr:rowOff>
    </xdr:from>
    <xdr:to>
      <xdr:col>14</xdr:col>
      <xdr:colOff>244827</xdr:colOff>
      <xdr:row>130</xdr:row>
      <xdr:rowOff>123208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9418CCA-1BF8-C44F-8A3B-F1DCCD54E864}"/>
            </a:ext>
          </a:extLst>
        </xdr:cNvPr>
        <xdr:cNvSpPr/>
      </xdr:nvSpPr>
      <xdr:spPr>
        <a:xfrm>
          <a:off x="9901060" y="25019440"/>
          <a:ext cx="3081867" cy="15197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431800</xdr:colOff>
      <xdr:row>132</xdr:row>
      <xdr:rowOff>88900</xdr:rowOff>
    </xdr:from>
    <xdr:to>
      <xdr:col>17</xdr:col>
      <xdr:colOff>165199</xdr:colOff>
      <xdr:row>169</xdr:row>
      <xdr:rowOff>153867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FAF033-AF0B-EC46-A1C6-97D3A22AF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7855"/>
        <a:stretch/>
      </xdr:blipFill>
      <xdr:spPr>
        <a:xfrm>
          <a:off x="3810000" y="26911300"/>
          <a:ext cx="11645999" cy="7583367"/>
        </a:xfrm>
        <a:prstGeom prst="rect">
          <a:avLst/>
        </a:prstGeom>
      </xdr:spPr>
    </xdr:pic>
    <xdr:clientData/>
  </xdr:twoCellAnchor>
  <xdr:twoCellAnchor editAs="oneCell">
    <xdr:from>
      <xdr:col>3</xdr:col>
      <xdr:colOff>452805</xdr:colOff>
      <xdr:row>172</xdr:row>
      <xdr:rowOff>32076</xdr:rowOff>
    </xdr:from>
    <xdr:to>
      <xdr:col>16</xdr:col>
      <xdr:colOff>512072</xdr:colOff>
      <xdr:row>198</xdr:row>
      <xdr:rowOff>142144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9F77C15-0198-CA43-AB95-44266C969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3528"/>
        <a:stretch/>
      </xdr:blipFill>
      <xdr:spPr>
        <a:xfrm>
          <a:off x="3831005" y="34982476"/>
          <a:ext cx="11120967" cy="5393268"/>
        </a:xfrm>
        <a:prstGeom prst="rect">
          <a:avLst/>
        </a:prstGeom>
      </xdr:spPr>
    </xdr:pic>
    <xdr:clientData/>
  </xdr:twoCellAnchor>
  <xdr:twoCellAnchor>
    <xdr:from>
      <xdr:col>5</xdr:col>
      <xdr:colOff>80885</xdr:colOff>
      <xdr:row>134</xdr:row>
      <xdr:rowOff>52836</xdr:rowOff>
    </xdr:from>
    <xdr:to>
      <xdr:col>6</xdr:col>
      <xdr:colOff>366103</xdr:colOff>
      <xdr:row>159</xdr:row>
      <xdr:rowOff>126105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9AA1032-E07C-C242-A346-DFF7302CF1A6}"/>
            </a:ext>
          </a:extLst>
        </xdr:cNvPr>
        <xdr:cNvSpPr/>
      </xdr:nvSpPr>
      <xdr:spPr>
        <a:xfrm>
          <a:off x="5160885" y="27281636"/>
          <a:ext cx="1136118" cy="5153269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631218</xdr:colOff>
      <xdr:row>174</xdr:row>
      <xdr:rowOff>18969</xdr:rowOff>
    </xdr:from>
    <xdr:to>
      <xdr:col>7</xdr:col>
      <xdr:colOff>186105</xdr:colOff>
      <xdr:row>199</xdr:row>
      <xdr:rowOff>92238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26F6837-62E5-B749-952C-6E1895B76B27}"/>
            </a:ext>
          </a:extLst>
        </xdr:cNvPr>
        <xdr:cNvSpPr/>
      </xdr:nvSpPr>
      <xdr:spPr>
        <a:xfrm>
          <a:off x="6562118" y="35375769"/>
          <a:ext cx="405787" cy="5153269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59105</xdr:colOff>
      <xdr:row>188</xdr:row>
      <xdr:rowOff>108277</xdr:rowOff>
    </xdr:from>
    <xdr:to>
      <xdr:col>16</xdr:col>
      <xdr:colOff>296172</xdr:colOff>
      <xdr:row>198</xdr:row>
      <xdr:rowOff>135564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417FF56-CBA7-FD45-BDF7-A4F53B3A5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295" t="78479" r="33978"/>
        <a:stretch/>
      </xdr:blipFill>
      <xdr:spPr>
        <a:xfrm>
          <a:off x="11095405" y="38309877"/>
          <a:ext cx="3640667" cy="2059287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212724</xdr:colOff>
      <xdr:row>202</xdr:row>
      <xdr:rowOff>0</xdr:rowOff>
    </xdr:from>
    <xdr:to>
      <xdr:col>17</xdr:col>
      <xdr:colOff>757605</xdr:colOff>
      <xdr:row>263</xdr:row>
      <xdr:rowOff>95250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814F41D-CB31-0748-B189-E1501D1CE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41824" y="41046400"/>
          <a:ext cx="11606581" cy="12490450"/>
        </a:xfrm>
        <a:prstGeom prst="rect">
          <a:avLst/>
        </a:prstGeom>
      </xdr:spPr>
    </xdr:pic>
    <xdr:clientData/>
  </xdr:twoCellAnchor>
  <xdr:twoCellAnchor>
    <xdr:from>
      <xdr:col>7</xdr:col>
      <xdr:colOff>620184</xdr:colOff>
      <xdr:row>203</xdr:row>
      <xdr:rowOff>7937</xdr:rowOff>
    </xdr:from>
    <xdr:to>
      <xdr:col>9</xdr:col>
      <xdr:colOff>427037</xdr:colOff>
      <xdr:row>229</xdr:row>
      <xdr:rowOff>145520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3476B31-417B-7040-8C11-56D6CCE25223}"/>
            </a:ext>
          </a:extLst>
        </xdr:cNvPr>
        <xdr:cNvSpPr/>
      </xdr:nvSpPr>
      <xdr:spPr>
        <a:xfrm>
          <a:off x="7401984" y="41257537"/>
          <a:ext cx="1508653" cy="5420783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450850</xdr:colOff>
      <xdr:row>230</xdr:row>
      <xdr:rowOff>71437</xdr:rowOff>
    </xdr:from>
    <xdr:to>
      <xdr:col>17</xdr:col>
      <xdr:colOff>593725</xdr:colOff>
      <xdr:row>240</xdr:row>
      <xdr:rowOff>71437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BF698B2-57E5-444B-A94C-BA8AC63D2954}"/>
            </a:ext>
          </a:extLst>
        </xdr:cNvPr>
        <xdr:cNvSpPr/>
      </xdr:nvSpPr>
      <xdr:spPr>
        <a:xfrm>
          <a:off x="4679950" y="46807437"/>
          <a:ext cx="11204575" cy="203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436563</xdr:colOff>
      <xdr:row>240</xdr:row>
      <xdr:rowOff>80961</xdr:rowOff>
    </xdr:from>
    <xdr:to>
      <xdr:col>8</xdr:col>
      <xdr:colOff>754062</xdr:colOff>
      <xdr:row>251</xdr:row>
      <xdr:rowOff>47624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9873222-62F7-FC4F-BED9-50FB5510D9B6}"/>
            </a:ext>
          </a:extLst>
        </xdr:cNvPr>
        <xdr:cNvSpPr/>
      </xdr:nvSpPr>
      <xdr:spPr>
        <a:xfrm>
          <a:off x="4665663" y="48848961"/>
          <a:ext cx="3721099" cy="22018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207963</xdr:colOff>
      <xdr:row>239</xdr:row>
      <xdr:rowOff>185736</xdr:rowOff>
    </xdr:from>
    <xdr:to>
      <xdr:col>17</xdr:col>
      <xdr:colOff>658812</xdr:colOff>
      <xdr:row>250</xdr:row>
      <xdr:rowOff>152399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D7D92F4-C107-9F4E-88F4-0D3CE4179686}"/>
            </a:ext>
          </a:extLst>
        </xdr:cNvPr>
        <xdr:cNvSpPr/>
      </xdr:nvSpPr>
      <xdr:spPr>
        <a:xfrm>
          <a:off x="12095163" y="48750536"/>
          <a:ext cx="3854449" cy="22018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114302</xdr:colOff>
      <xdr:row>205</xdr:row>
      <xdr:rowOff>24423</xdr:rowOff>
    </xdr:from>
    <xdr:to>
      <xdr:col>8</xdr:col>
      <xdr:colOff>455736</xdr:colOff>
      <xdr:row>229</xdr:row>
      <xdr:rowOff>128341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AF4329F-B797-8A4F-AF37-37B9E25A2C5B}"/>
            </a:ext>
          </a:extLst>
        </xdr:cNvPr>
        <xdr:cNvSpPr/>
      </xdr:nvSpPr>
      <xdr:spPr>
        <a:xfrm>
          <a:off x="7747002" y="41680423"/>
          <a:ext cx="341434" cy="49807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0</xdr:colOff>
      <xdr:row>264</xdr:row>
      <xdr:rowOff>0</xdr:rowOff>
    </xdr:from>
    <xdr:to>
      <xdr:col>17</xdr:col>
      <xdr:colOff>114300</xdr:colOff>
      <xdr:row>289</xdr:row>
      <xdr:rowOff>101601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1E03D55-056B-854A-AEA3-764871033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3528"/>
        <a:stretch/>
      </xdr:blipFill>
      <xdr:spPr>
        <a:xfrm>
          <a:off x="4229100" y="53644800"/>
          <a:ext cx="11176000" cy="5181601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279</xdr:row>
      <xdr:rowOff>50801</xdr:rowOff>
    </xdr:from>
    <xdr:to>
      <xdr:col>16</xdr:col>
      <xdr:colOff>762000</xdr:colOff>
      <xdr:row>288</xdr:row>
      <xdr:rowOff>196621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279DE9-05A6-9847-B729-A96C11592D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5909" t="78479"/>
        <a:stretch/>
      </xdr:blipFill>
      <xdr:spPr>
        <a:xfrm>
          <a:off x="11391900" y="56743601"/>
          <a:ext cx="3810000" cy="1974620"/>
        </a:xfrm>
        <a:prstGeom prst="rect">
          <a:avLst/>
        </a:prstGeom>
      </xdr:spPr>
    </xdr:pic>
    <xdr:clientData/>
  </xdr:twoCellAnchor>
  <xdr:twoCellAnchor>
    <xdr:from>
      <xdr:col>7</xdr:col>
      <xdr:colOff>609600</xdr:colOff>
      <xdr:row>265</xdr:row>
      <xdr:rowOff>0</xdr:rowOff>
    </xdr:from>
    <xdr:to>
      <xdr:col>8</xdr:col>
      <xdr:colOff>164487</xdr:colOff>
      <xdr:row>289</xdr:row>
      <xdr:rowOff>73269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3E7EA01-1BE7-6E4F-8626-849DD069CC87}"/>
            </a:ext>
          </a:extLst>
        </xdr:cNvPr>
        <xdr:cNvSpPr/>
      </xdr:nvSpPr>
      <xdr:spPr>
        <a:xfrm>
          <a:off x="7391400" y="53848000"/>
          <a:ext cx="405787" cy="4950069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3"/>
  <sheetViews>
    <sheetView tabSelected="1" zoomScale="95" zoomScaleNormal="40" workbookViewId="0">
      <pane ySplit="1" topLeftCell="A98" activePane="bottomLeft" state="frozen"/>
      <selection pane="bottomLeft" activeCell="N142" sqref="N142"/>
    </sheetView>
  </sheetViews>
  <sheetFormatPr baseColWidth="10" defaultColWidth="11.1640625" defaultRowHeight="16" x14ac:dyDescent="0.2"/>
  <cols>
    <col min="1" max="1" width="18.1640625" style="8" customWidth="1"/>
    <col min="2" max="2" width="12" style="8" bestFit="1" customWidth="1"/>
    <col min="3" max="3" width="16.6640625" style="8" bestFit="1" customWidth="1"/>
    <col min="4" max="4" width="12.6640625" style="8" customWidth="1"/>
    <col min="5" max="5" width="9.33203125" style="8" customWidth="1"/>
    <col min="6" max="6" width="8.1640625" style="8" customWidth="1"/>
    <col min="7" max="7" width="14.83203125" style="8" customWidth="1"/>
    <col min="8" max="8" width="13.1640625" style="8" customWidth="1"/>
    <col min="9" max="10" width="13.1640625" style="10" customWidth="1"/>
    <col min="11" max="11" width="14" style="8" customWidth="1"/>
    <col min="12" max="12" width="11.1640625" style="10"/>
    <col min="13" max="13" width="12.1640625" style="8" bestFit="1" customWidth="1"/>
    <col min="14" max="14" width="16.83203125" style="8" customWidth="1"/>
    <col min="15" max="15" width="12.33203125" style="8" customWidth="1"/>
    <col min="16" max="16" width="15.5" style="8" customWidth="1"/>
    <col min="17" max="17" width="16.83203125" style="8" customWidth="1"/>
    <col min="18" max="18" width="11.1640625" style="8"/>
    <col min="19" max="19" width="14.83203125" style="8" customWidth="1"/>
    <col min="20" max="20" width="21.33203125" style="8" customWidth="1"/>
    <col min="21" max="21" width="20.33203125" style="8" customWidth="1"/>
    <col min="22" max="22" width="15.83203125" style="8" customWidth="1"/>
    <col min="23" max="23" width="15.1640625" style="8" customWidth="1"/>
    <col min="24" max="16384" width="11.1640625" style="8"/>
  </cols>
  <sheetData>
    <row r="1" spans="1:28" s="5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28</v>
      </c>
      <c r="I1" s="7" t="s">
        <v>33</v>
      </c>
      <c r="J1" s="7" t="s">
        <v>31</v>
      </c>
      <c r="K1" s="5" t="s">
        <v>29</v>
      </c>
      <c r="L1" s="7" t="s">
        <v>11</v>
      </c>
      <c r="M1" s="5" t="s">
        <v>12</v>
      </c>
      <c r="N1" s="5" t="s">
        <v>17</v>
      </c>
      <c r="O1" s="5" t="s">
        <v>30</v>
      </c>
      <c r="P1" s="5" t="s">
        <v>33</v>
      </c>
      <c r="Q1" s="5" t="s">
        <v>32</v>
      </c>
      <c r="R1" s="12" t="s">
        <v>13</v>
      </c>
      <c r="S1" s="12" t="s">
        <v>14</v>
      </c>
      <c r="T1" s="12" t="s">
        <v>15</v>
      </c>
      <c r="U1" s="12" t="s">
        <v>16</v>
      </c>
      <c r="V1" s="5" t="s">
        <v>18</v>
      </c>
      <c r="W1" s="5" t="s">
        <v>19</v>
      </c>
    </row>
    <row r="2" spans="1:28" x14ac:dyDescent="0.2">
      <c r="A2" s="2" t="s">
        <v>34</v>
      </c>
      <c r="B2" s="2" t="s">
        <v>62</v>
      </c>
      <c r="C2" s="6" t="s">
        <v>38</v>
      </c>
      <c r="D2" s="17" t="s">
        <v>39</v>
      </c>
      <c r="E2" s="2" t="s">
        <v>5</v>
      </c>
      <c r="F2" s="3">
        <v>15.78</v>
      </c>
      <c r="G2" s="2">
        <v>16</v>
      </c>
      <c r="H2" s="16">
        <v>6103.22</v>
      </c>
      <c r="I2" s="3">
        <v>2</v>
      </c>
      <c r="J2" s="23">
        <f t="shared" ref="J2:J5" si="0">H2*I2</f>
        <v>12206.44</v>
      </c>
      <c r="K2" s="23">
        <f t="shared" ref="K2:K5" si="1">(H2*I2*40)/1000</f>
        <v>488.25760000000002</v>
      </c>
      <c r="L2" s="23">
        <f t="shared" ref="L2:L5" si="2">0.25*K2</f>
        <v>122.06440000000001</v>
      </c>
      <c r="M2" s="2">
        <v>15</v>
      </c>
      <c r="N2" s="2">
        <v>491</v>
      </c>
      <c r="O2" s="16">
        <v>4290.45</v>
      </c>
      <c r="P2" s="3">
        <v>2</v>
      </c>
      <c r="Q2" s="24">
        <f t="shared" ref="Q2:Q5" si="3">O2*P2</f>
        <v>8580.9</v>
      </c>
      <c r="R2" s="15" t="s">
        <v>40</v>
      </c>
      <c r="S2" s="15" t="s">
        <v>41</v>
      </c>
      <c r="T2" s="15" t="s">
        <v>42</v>
      </c>
      <c r="U2" s="15" t="s">
        <v>43</v>
      </c>
      <c r="V2" s="22">
        <v>95</v>
      </c>
      <c r="W2" s="25">
        <f t="shared" ref="W2:W5" si="4">((V2/100)*5000*60000)</f>
        <v>285000000</v>
      </c>
      <c r="X2"/>
      <c r="Y2"/>
      <c r="AA2" s="9"/>
      <c r="AB2" s="9"/>
    </row>
    <row r="3" spans="1:28" x14ac:dyDescent="0.2">
      <c r="A3" s="2" t="s">
        <v>35</v>
      </c>
      <c r="B3" s="2" t="s">
        <v>62</v>
      </c>
      <c r="C3" s="6" t="s">
        <v>38</v>
      </c>
      <c r="D3" s="17" t="s">
        <v>39</v>
      </c>
      <c r="E3" s="2" t="s">
        <v>6</v>
      </c>
      <c r="F3" s="3">
        <v>15.87</v>
      </c>
      <c r="G3" s="2">
        <v>16</v>
      </c>
      <c r="H3" s="16">
        <v>9978.3700000000008</v>
      </c>
      <c r="I3" s="3">
        <v>1</v>
      </c>
      <c r="J3" s="23">
        <f t="shared" si="0"/>
        <v>9978.3700000000008</v>
      </c>
      <c r="K3" s="23">
        <f t="shared" si="1"/>
        <v>399.13480000000004</v>
      </c>
      <c r="L3" s="23">
        <f t="shared" si="2"/>
        <v>99.78370000000001</v>
      </c>
      <c r="M3" s="2">
        <v>16</v>
      </c>
      <c r="N3" s="2">
        <v>461</v>
      </c>
      <c r="O3" s="16">
        <v>3603.12</v>
      </c>
      <c r="P3" s="3">
        <v>2</v>
      </c>
      <c r="Q3" s="24">
        <f t="shared" si="3"/>
        <v>7206.24</v>
      </c>
      <c r="R3" s="15" t="s">
        <v>44</v>
      </c>
      <c r="S3" s="15" t="s">
        <v>45</v>
      </c>
      <c r="T3" s="15" t="s">
        <v>46</v>
      </c>
      <c r="U3" s="15" t="s">
        <v>47</v>
      </c>
      <c r="V3" s="22">
        <v>95</v>
      </c>
      <c r="W3" s="25">
        <f t="shared" si="4"/>
        <v>285000000</v>
      </c>
      <c r="X3"/>
      <c r="Y3"/>
      <c r="AA3" s="9"/>
      <c r="AB3" s="9"/>
    </row>
    <row r="4" spans="1:28" x14ac:dyDescent="0.2">
      <c r="A4" s="2" t="s">
        <v>54</v>
      </c>
      <c r="B4" s="2" t="s">
        <v>62</v>
      </c>
      <c r="C4" s="6" t="s">
        <v>55</v>
      </c>
      <c r="D4" s="17" t="s">
        <v>39</v>
      </c>
      <c r="E4" s="2" t="s">
        <v>7</v>
      </c>
      <c r="F4" s="3">
        <v>15.4</v>
      </c>
      <c r="G4" s="2">
        <v>16</v>
      </c>
      <c r="H4" s="16">
        <v>8715.31</v>
      </c>
      <c r="I4" s="3">
        <v>2</v>
      </c>
      <c r="J4" s="23">
        <f t="shared" si="0"/>
        <v>17430.62</v>
      </c>
      <c r="K4" s="23">
        <f t="shared" si="1"/>
        <v>697.22479999999996</v>
      </c>
      <c r="L4" s="23">
        <f t="shared" si="2"/>
        <v>174.30619999999999</v>
      </c>
      <c r="M4" s="2">
        <v>15</v>
      </c>
      <c r="N4" s="2">
        <v>482</v>
      </c>
      <c r="O4" s="16">
        <v>3877.99</v>
      </c>
      <c r="P4" s="3">
        <v>4</v>
      </c>
      <c r="Q4" s="24">
        <f>O4*P4</f>
        <v>15511.96</v>
      </c>
      <c r="R4" s="15" t="s">
        <v>56</v>
      </c>
      <c r="S4" s="15" t="s">
        <v>57</v>
      </c>
      <c r="T4" s="15" t="s">
        <v>58</v>
      </c>
      <c r="U4" s="15" t="s">
        <v>59</v>
      </c>
      <c r="V4" s="22">
        <v>90</v>
      </c>
      <c r="W4" s="25">
        <f t="shared" si="4"/>
        <v>270000000</v>
      </c>
      <c r="X4"/>
      <c r="Y4"/>
      <c r="AA4" s="9"/>
      <c r="AB4" s="9"/>
    </row>
    <row r="5" spans="1:28" x14ac:dyDescent="0.2">
      <c r="A5" s="2" t="s">
        <v>36</v>
      </c>
      <c r="B5" s="2" t="s">
        <v>62</v>
      </c>
      <c r="C5" s="6" t="s">
        <v>38</v>
      </c>
      <c r="D5" s="17" t="s">
        <v>39</v>
      </c>
      <c r="E5" s="2" t="s">
        <v>8</v>
      </c>
      <c r="F5" s="3">
        <v>15.56</v>
      </c>
      <c r="G5" s="2">
        <v>16</v>
      </c>
      <c r="H5" s="16">
        <v>5743.45</v>
      </c>
      <c r="I5" s="3">
        <v>2</v>
      </c>
      <c r="J5" s="23">
        <f t="shared" si="0"/>
        <v>11486.9</v>
      </c>
      <c r="K5" s="23">
        <f t="shared" si="1"/>
        <v>459.476</v>
      </c>
      <c r="L5" s="23">
        <f t="shared" si="2"/>
        <v>114.869</v>
      </c>
      <c r="M5" s="2">
        <v>15</v>
      </c>
      <c r="N5" s="2">
        <v>431</v>
      </c>
      <c r="O5" s="16">
        <v>3077.81</v>
      </c>
      <c r="P5" s="3">
        <v>1</v>
      </c>
      <c r="Q5" s="24">
        <f t="shared" si="3"/>
        <v>3077.81</v>
      </c>
      <c r="R5" s="15" t="s">
        <v>48</v>
      </c>
      <c r="S5" s="15" t="s">
        <v>49</v>
      </c>
      <c r="T5" s="15" t="s">
        <v>50</v>
      </c>
      <c r="U5" s="15" t="s">
        <v>51</v>
      </c>
      <c r="V5" s="22">
        <v>97</v>
      </c>
      <c r="W5" s="25">
        <f t="shared" si="4"/>
        <v>291000000</v>
      </c>
      <c r="X5"/>
      <c r="Y5"/>
      <c r="AA5" s="9"/>
      <c r="AB5" s="9"/>
    </row>
    <row r="6" spans="1:28" x14ac:dyDescent="0.2">
      <c r="P6" s="11"/>
    </row>
    <row r="31" spans="1:28" s="5" customFormat="1" ht="34" x14ac:dyDescent="0.2">
      <c r="A31" s="5" t="s">
        <v>0</v>
      </c>
      <c r="B31" s="5" t="s">
        <v>1</v>
      </c>
      <c r="C31" s="5" t="s">
        <v>2</v>
      </c>
      <c r="D31" s="5" t="s">
        <v>3</v>
      </c>
      <c r="E31" s="5" t="s">
        <v>4</v>
      </c>
      <c r="F31" s="5" t="s">
        <v>9</v>
      </c>
      <c r="G31" s="5" t="s">
        <v>10</v>
      </c>
      <c r="H31" s="5" t="s">
        <v>28</v>
      </c>
      <c r="I31" s="7" t="s">
        <v>33</v>
      </c>
      <c r="J31" s="7" t="s">
        <v>31</v>
      </c>
      <c r="K31" s="5" t="s">
        <v>29</v>
      </c>
      <c r="L31" s="7" t="s">
        <v>11</v>
      </c>
      <c r="M31" s="5" t="s">
        <v>12</v>
      </c>
      <c r="N31" s="5" t="s">
        <v>17</v>
      </c>
      <c r="O31" s="5" t="s">
        <v>30</v>
      </c>
      <c r="P31" s="5" t="s">
        <v>33</v>
      </c>
      <c r="Q31" s="5" t="s">
        <v>32</v>
      </c>
      <c r="R31" s="12" t="s">
        <v>13</v>
      </c>
      <c r="S31" s="12" t="s">
        <v>14</v>
      </c>
      <c r="T31" s="12" t="s">
        <v>15</v>
      </c>
      <c r="U31" s="12" t="s">
        <v>16</v>
      </c>
      <c r="V31" s="5" t="s">
        <v>18</v>
      </c>
      <c r="W31" s="5" t="s">
        <v>19</v>
      </c>
    </row>
    <row r="32" spans="1:28" x14ac:dyDescent="0.2">
      <c r="A32" s="2" t="s">
        <v>63</v>
      </c>
      <c r="B32" s="21" t="s">
        <v>62</v>
      </c>
      <c r="C32" s="6" t="s">
        <v>55</v>
      </c>
      <c r="D32" s="17" t="s">
        <v>64</v>
      </c>
      <c r="E32" s="2" t="s">
        <v>5</v>
      </c>
      <c r="F32" s="3">
        <v>16.440000000000001</v>
      </c>
      <c r="G32" s="2">
        <v>16</v>
      </c>
      <c r="H32" s="16">
        <v>8048.27</v>
      </c>
      <c r="I32" s="3">
        <v>3</v>
      </c>
      <c r="J32" s="23">
        <f t="shared" ref="J32:J35" si="5">H32*I32</f>
        <v>24144.81</v>
      </c>
      <c r="K32" s="23">
        <f t="shared" ref="K32:K35" si="6">(H32*I32*40)/1000</f>
        <v>965.79240000000004</v>
      </c>
      <c r="L32" s="23">
        <f t="shared" ref="L32:L35" si="7">0.25*K32</f>
        <v>241.44810000000001</v>
      </c>
      <c r="M32" s="2">
        <v>15</v>
      </c>
      <c r="N32" s="2">
        <v>435</v>
      </c>
      <c r="O32" s="16">
        <v>5620.73</v>
      </c>
      <c r="P32" s="3">
        <v>6</v>
      </c>
      <c r="Q32" s="24">
        <f t="shared" ref="Q32:Q34" si="8">O32*P32</f>
        <v>33724.379999999997</v>
      </c>
      <c r="R32" s="15" t="s">
        <v>65</v>
      </c>
      <c r="S32" s="15" t="s">
        <v>66</v>
      </c>
      <c r="T32" s="15" t="s">
        <v>67</v>
      </c>
      <c r="U32" s="15" t="s">
        <v>68</v>
      </c>
      <c r="V32" s="22">
        <v>85</v>
      </c>
      <c r="W32" s="25">
        <f t="shared" ref="W32:W35" si="9">((V32/100)*5000*60000)</f>
        <v>255000000</v>
      </c>
      <c r="X32"/>
      <c r="Y32"/>
      <c r="AA32" s="9"/>
      <c r="AB32" s="9"/>
    </row>
    <row r="33" spans="1:28" x14ac:dyDescent="0.2">
      <c r="A33" s="2" t="s">
        <v>69</v>
      </c>
      <c r="B33" s="21" t="s">
        <v>62</v>
      </c>
      <c r="C33" s="6" t="s">
        <v>55</v>
      </c>
      <c r="D33" s="17" t="s">
        <v>64</v>
      </c>
      <c r="E33" s="2" t="s">
        <v>6</v>
      </c>
      <c r="F33" s="3">
        <v>16.22</v>
      </c>
      <c r="G33" s="2">
        <v>16</v>
      </c>
      <c r="H33" s="16">
        <v>6083.29</v>
      </c>
      <c r="I33" s="3">
        <v>5</v>
      </c>
      <c r="J33" s="23">
        <f t="shared" si="5"/>
        <v>30416.45</v>
      </c>
      <c r="K33" s="23">
        <f t="shared" si="6"/>
        <v>1216.6579999999999</v>
      </c>
      <c r="L33" s="23">
        <f t="shared" si="7"/>
        <v>304.16449999999998</v>
      </c>
      <c r="M33" s="2">
        <v>14</v>
      </c>
      <c r="N33" s="2">
        <v>452</v>
      </c>
      <c r="O33" s="16">
        <v>4313.25</v>
      </c>
      <c r="P33" s="3">
        <v>3</v>
      </c>
      <c r="Q33" s="24">
        <f t="shared" si="8"/>
        <v>12939.75</v>
      </c>
      <c r="R33" s="15" t="s">
        <v>70</v>
      </c>
      <c r="S33" s="15" t="s">
        <v>71</v>
      </c>
      <c r="T33" s="15" t="s">
        <v>72</v>
      </c>
      <c r="U33" s="15" t="s">
        <v>73</v>
      </c>
      <c r="V33" s="22">
        <v>85</v>
      </c>
      <c r="W33" s="25">
        <f t="shared" si="9"/>
        <v>255000000</v>
      </c>
      <c r="X33"/>
      <c r="Y33"/>
      <c r="AA33" s="9"/>
      <c r="AB33" s="9"/>
    </row>
    <row r="34" spans="1:28" x14ac:dyDescent="0.2">
      <c r="A34" s="2" t="s">
        <v>74</v>
      </c>
      <c r="B34" s="21" t="s">
        <v>62</v>
      </c>
      <c r="C34" s="6" t="s">
        <v>55</v>
      </c>
      <c r="D34" s="17" t="s">
        <v>64</v>
      </c>
      <c r="E34" s="2" t="s">
        <v>7</v>
      </c>
      <c r="F34" s="2">
        <v>16.34</v>
      </c>
      <c r="G34" s="2">
        <v>16</v>
      </c>
      <c r="H34" s="16">
        <v>9759.74</v>
      </c>
      <c r="I34" s="3">
        <v>3</v>
      </c>
      <c r="J34" s="23">
        <f t="shared" si="5"/>
        <v>29279.22</v>
      </c>
      <c r="K34" s="23">
        <f t="shared" si="6"/>
        <v>1171.1688000000001</v>
      </c>
      <c r="L34" s="23">
        <f t="shared" si="7"/>
        <v>292.79220000000004</v>
      </c>
      <c r="M34" s="2">
        <v>14</v>
      </c>
      <c r="N34" s="2">
        <v>461</v>
      </c>
      <c r="O34" s="16">
        <v>4329.58</v>
      </c>
      <c r="P34" s="26">
        <v>2</v>
      </c>
      <c r="Q34" s="24">
        <f t="shared" si="8"/>
        <v>8659.16</v>
      </c>
      <c r="R34" s="15" t="s">
        <v>75</v>
      </c>
      <c r="S34" s="15" t="s">
        <v>76</v>
      </c>
      <c r="T34" s="15" t="s">
        <v>77</v>
      </c>
      <c r="U34" s="15" t="s">
        <v>78</v>
      </c>
      <c r="V34" s="22">
        <v>85</v>
      </c>
      <c r="W34" s="25">
        <f t="shared" si="9"/>
        <v>255000000</v>
      </c>
    </row>
    <row r="35" spans="1:28" x14ac:dyDescent="0.2">
      <c r="A35" s="2" t="s">
        <v>79</v>
      </c>
      <c r="B35" s="21" t="s">
        <v>62</v>
      </c>
      <c r="C35" s="6" t="s">
        <v>55</v>
      </c>
      <c r="D35" s="17" t="s">
        <v>64</v>
      </c>
      <c r="E35" s="2" t="s">
        <v>8</v>
      </c>
      <c r="F35" s="2">
        <v>15.73</v>
      </c>
      <c r="G35" s="2">
        <v>16</v>
      </c>
      <c r="H35" s="16">
        <v>10968.77</v>
      </c>
      <c r="I35" s="3">
        <v>2</v>
      </c>
      <c r="J35" s="23">
        <f t="shared" si="5"/>
        <v>21937.54</v>
      </c>
      <c r="K35" s="23">
        <f t="shared" si="6"/>
        <v>877.50160000000005</v>
      </c>
      <c r="L35" s="23">
        <f t="shared" si="7"/>
        <v>219.37540000000001</v>
      </c>
      <c r="M35" s="2">
        <v>15</v>
      </c>
      <c r="N35" s="2">
        <v>506</v>
      </c>
      <c r="O35" s="16">
        <v>3602.83</v>
      </c>
      <c r="P35" s="2">
        <v>5</v>
      </c>
      <c r="Q35" s="24">
        <f>O35*P35</f>
        <v>18014.150000000001</v>
      </c>
      <c r="R35" s="15" t="s">
        <v>80</v>
      </c>
      <c r="S35" s="15" t="s">
        <v>81</v>
      </c>
      <c r="T35" s="15" t="s">
        <v>82</v>
      </c>
      <c r="U35" s="15" t="s">
        <v>83</v>
      </c>
      <c r="V35" s="22">
        <v>90</v>
      </c>
      <c r="W35" s="25">
        <f t="shared" si="9"/>
        <v>270000000</v>
      </c>
    </row>
    <row r="58" spans="1:28" s="5" customFormat="1" ht="34" x14ac:dyDescent="0.2">
      <c r="A58" s="5" t="s">
        <v>0</v>
      </c>
      <c r="B58" s="5" t="s">
        <v>1</v>
      </c>
      <c r="C58" s="5" t="s">
        <v>2</v>
      </c>
      <c r="D58" s="5" t="s">
        <v>3</v>
      </c>
      <c r="E58" s="5" t="s">
        <v>4</v>
      </c>
      <c r="F58" s="5" t="s">
        <v>9</v>
      </c>
      <c r="G58" s="5" t="s">
        <v>10</v>
      </c>
      <c r="H58" s="5" t="s">
        <v>28</v>
      </c>
      <c r="I58" s="7" t="s">
        <v>33</v>
      </c>
      <c r="J58" s="7" t="s">
        <v>31</v>
      </c>
      <c r="K58" s="5" t="s">
        <v>29</v>
      </c>
      <c r="L58" s="7" t="s">
        <v>11</v>
      </c>
      <c r="M58" s="5" t="s">
        <v>12</v>
      </c>
      <c r="N58" s="5" t="s">
        <v>17</v>
      </c>
      <c r="O58" s="5" t="s">
        <v>30</v>
      </c>
      <c r="P58" s="5" t="s">
        <v>33</v>
      </c>
      <c r="Q58" s="5" t="s">
        <v>32</v>
      </c>
      <c r="R58" s="12" t="s">
        <v>13</v>
      </c>
      <c r="S58" s="12" t="s">
        <v>14</v>
      </c>
      <c r="T58" s="12" t="s">
        <v>15</v>
      </c>
      <c r="U58" s="12" t="s">
        <v>16</v>
      </c>
      <c r="V58" s="5" t="s">
        <v>18</v>
      </c>
      <c r="W58" s="5" t="s">
        <v>19</v>
      </c>
    </row>
    <row r="59" spans="1:28" x14ac:dyDescent="0.2">
      <c r="A59" s="2" t="s">
        <v>88</v>
      </c>
      <c r="B59" s="21" t="s">
        <v>37</v>
      </c>
      <c r="C59" s="6" t="s">
        <v>89</v>
      </c>
      <c r="D59" s="17" t="s">
        <v>90</v>
      </c>
      <c r="E59" s="2" t="s">
        <v>6</v>
      </c>
      <c r="F59" s="3">
        <v>16.14</v>
      </c>
      <c r="G59" s="2">
        <v>16</v>
      </c>
      <c r="H59" s="16">
        <v>8929.73</v>
      </c>
      <c r="I59" s="3">
        <v>1</v>
      </c>
      <c r="J59" s="31">
        <v>8929.73</v>
      </c>
      <c r="K59" s="31">
        <v>357.18919999999997</v>
      </c>
      <c r="L59" s="31">
        <v>89.297299999999993</v>
      </c>
      <c r="M59" s="2">
        <v>16</v>
      </c>
      <c r="N59" s="2">
        <v>487</v>
      </c>
      <c r="O59" s="16">
        <v>2789.37</v>
      </c>
      <c r="P59" s="3">
        <v>1</v>
      </c>
      <c r="Q59" s="32">
        <v>2789.37</v>
      </c>
      <c r="R59" s="15" t="s">
        <v>91</v>
      </c>
      <c r="S59" s="15" t="s">
        <v>92</v>
      </c>
      <c r="T59" s="15" t="s">
        <v>93</v>
      </c>
      <c r="U59" s="15" t="s">
        <v>94</v>
      </c>
      <c r="V59" s="2">
        <v>95</v>
      </c>
      <c r="W59" s="25">
        <v>285000000</v>
      </c>
      <c r="X59"/>
      <c r="Y59"/>
      <c r="AA59" s="9"/>
      <c r="AB59" s="9"/>
    </row>
    <row r="81" spans="1:28" s="5" customFormat="1" ht="34" x14ac:dyDescent="0.2">
      <c r="A81" s="5" t="s">
        <v>0</v>
      </c>
      <c r="B81" s="5" t="s">
        <v>1</v>
      </c>
      <c r="C81" s="5" t="s">
        <v>2</v>
      </c>
      <c r="D81" s="5" t="s">
        <v>3</v>
      </c>
      <c r="E81" s="5" t="s">
        <v>4</v>
      </c>
      <c r="F81" s="5" t="s">
        <v>9</v>
      </c>
      <c r="G81" s="5" t="s">
        <v>10</v>
      </c>
      <c r="H81" s="5" t="s">
        <v>28</v>
      </c>
      <c r="I81" s="7" t="s">
        <v>33</v>
      </c>
      <c r="J81" s="7" t="s">
        <v>31</v>
      </c>
      <c r="K81" s="5" t="s">
        <v>29</v>
      </c>
      <c r="L81" s="7" t="s">
        <v>11</v>
      </c>
      <c r="M81" s="5" t="s">
        <v>12</v>
      </c>
      <c r="N81" s="5" t="s">
        <v>17</v>
      </c>
      <c r="O81" s="5" t="s">
        <v>30</v>
      </c>
      <c r="P81" s="5" t="s">
        <v>33</v>
      </c>
      <c r="Q81" s="5" t="s">
        <v>32</v>
      </c>
      <c r="R81" s="12" t="s">
        <v>13</v>
      </c>
      <c r="S81" s="12" t="s">
        <v>14</v>
      </c>
      <c r="T81" s="12" t="s">
        <v>15</v>
      </c>
      <c r="U81" s="12" t="s">
        <v>16</v>
      </c>
      <c r="V81" s="5" t="s">
        <v>18</v>
      </c>
      <c r="W81" s="5" t="s">
        <v>19</v>
      </c>
    </row>
    <row r="82" spans="1:28" x14ac:dyDescent="0.2">
      <c r="A82" s="6" t="s">
        <v>95</v>
      </c>
      <c r="B82" s="2" t="s">
        <v>62</v>
      </c>
      <c r="C82" s="6" t="s">
        <v>96</v>
      </c>
      <c r="D82" s="15" t="s">
        <v>97</v>
      </c>
      <c r="E82" s="2" t="s">
        <v>5</v>
      </c>
      <c r="F82" s="3">
        <v>15.59</v>
      </c>
      <c r="G82" s="2">
        <v>16</v>
      </c>
      <c r="H82" s="16">
        <v>15435.01</v>
      </c>
      <c r="I82" s="3">
        <v>1</v>
      </c>
      <c r="J82" s="34">
        <f t="shared" ref="J82:J85" si="10">H82*I82</f>
        <v>15435.01</v>
      </c>
      <c r="K82" s="34">
        <f t="shared" ref="K82:K85" si="11">(H82*I82*40)/1000</f>
        <v>617.40039999999999</v>
      </c>
      <c r="L82" s="34">
        <f t="shared" ref="L82:L85" si="12">0.25*K82</f>
        <v>154.3501</v>
      </c>
      <c r="M82" s="2">
        <v>15</v>
      </c>
      <c r="N82" s="2">
        <v>447</v>
      </c>
      <c r="O82" s="16">
        <v>2593.66</v>
      </c>
      <c r="P82" s="3">
        <v>3</v>
      </c>
      <c r="Q82" s="32">
        <f t="shared" ref="Q82:Q85" si="13">O82*P82</f>
        <v>7780.98</v>
      </c>
      <c r="R82" s="15" t="s">
        <v>98</v>
      </c>
      <c r="S82" s="15" t="s">
        <v>99</v>
      </c>
      <c r="T82" s="15" t="s">
        <v>100</v>
      </c>
      <c r="U82" s="15" t="s">
        <v>101</v>
      </c>
      <c r="V82" s="2">
        <v>90</v>
      </c>
      <c r="W82" s="25">
        <f t="shared" ref="W82:W85" si="14">((V82/100)*5000*60000)</f>
        <v>270000000</v>
      </c>
      <c r="X82"/>
      <c r="Y82"/>
      <c r="AA82" s="9"/>
      <c r="AB82" s="9"/>
    </row>
    <row r="83" spans="1:28" x14ac:dyDescent="0.2">
      <c r="A83" s="6" t="s">
        <v>102</v>
      </c>
      <c r="B83" s="2" t="s">
        <v>62</v>
      </c>
      <c r="C83" s="6" t="s">
        <v>103</v>
      </c>
      <c r="D83" s="15" t="s">
        <v>97</v>
      </c>
      <c r="E83" s="2" t="s">
        <v>6</v>
      </c>
      <c r="F83" s="3">
        <v>15.49</v>
      </c>
      <c r="G83" s="2">
        <v>16</v>
      </c>
      <c r="H83" s="16">
        <v>12116.83</v>
      </c>
      <c r="I83" s="3">
        <v>1</v>
      </c>
      <c r="J83" s="34">
        <f t="shared" si="10"/>
        <v>12116.83</v>
      </c>
      <c r="K83" s="34">
        <f t="shared" si="11"/>
        <v>484.67320000000001</v>
      </c>
      <c r="L83" s="34">
        <f t="shared" si="12"/>
        <v>121.1683</v>
      </c>
      <c r="M83" s="2">
        <v>15</v>
      </c>
      <c r="N83" s="2">
        <v>441</v>
      </c>
      <c r="O83" s="16">
        <v>3477.04</v>
      </c>
      <c r="P83" s="3">
        <v>3</v>
      </c>
      <c r="Q83" s="32">
        <f t="shared" si="13"/>
        <v>10431.119999999999</v>
      </c>
      <c r="R83" s="15" t="s">
        <v>104</v>
      </c>
      <c r="S83" s="15" t="s">
        <v>105</v>
      </c>
      <c r="T83" s="15" t="s">
        <v>106</v>
      </c>
      <c r="U83" s="15" t="s">
        <v>107</v>
      </c>
      <c r="V83" s="2">
        <v>98</v>
      </c>
      <c r="W83" s="25">
        <f t="shared" si="14"/>
        <v>294000000</v>
      </c>
      <c r="X83"/>
      <c r="Y83"/>
      <c r="AA83" s="9"/>
      <c r="AB83" s="9"/>
    </row>
    <row r="84" spans="1:28" x14ac:dyDescent="0.2">
      <c r="A84" s="6" t="s">
        <v>108</v>
      </c>
      <c r="B84" s="2" t="s">
        <v>62</v>
      </c>
      <c r="C84" s="6" t="s">
        <v>103</v>
      </c>
      <c r="D84" s="15" t="s">
        <v>97</v>
      </c>
      <c r="E84" s="2" t="s">
        <v>7</v>
      </c>
      <c r="F84" s="3">
        <v>15.81</v>
      </c>
      <c r="G84" s="2">
        <v>16</v>
      </c>
      <c r="H84" s="16">
        <v>4620.09</v>
      </c>
      <c r="I84" s="3">
        <v>1</v>
      </c>
      <c r="J84" s="34">
        <f t="shared" si="10"/>
        <v>4620.09</v>
      </c>
      <c r="K84" s="34">
        <f t="shared" si="11"/>
        <v>184.80360000000002</v>
      </c>
      <c r="L84" s="34">
        <f t="shared" si="12"/>
        <v>46.200900000000004</v>
      </c>
      <c r="M84" s="2">
        <v>17</v>
      </c>
      <c r="N84" s="2">
        <v>470</v>
      </c>
      <c r="O84" s="16">
        <v>3215.71</v>
      </c>
      <c r="P84" s="3">
        <v>5</v>
      </c>
      <c r="Q84" s="32">
        <f t="shared" si="13"/>
        <v>16078.55</v>
      </c>
      <c r="R84" s="15" t="s">
        <v>109</v>
      </c>
      <c r="S84" s="15" t="s">
        <v>110</v>
      </c>
      <c r="T84" s="15" t="s">
        <v>111</v>
      </c>
      <c r="U84" s="15" t="s">
        <v>112</v>
      </c>
      <c r="V84" s="2">
        <v>85</v>
      </c>
      <c r="W84" s="25">
        <f t="shared" si="14"/>
        <v>255000000</v>
      </c>
      <c r="X84"/>
      <c r="Y84"/>
      <c r="AA84" s="9"/>
      <c r="AB84" s="9"/>
    </row>
    <row r="85" spans="1:28" x14ac:dyDescent="0.2">
      <c r="A85" s="6" t="s">
        <v>113</v>
      </c>
      <c r="B85" s="2" t="s">
        <v>62</v>
      </c>
      <c r="C85" s="6" t="s">
        <v>103</v>
      </c>
      <c r="D85" s="15" t="s">
        <v>97</v>
      </c>
      <c r="E85" s="2" t="s">
        <v>8</v>
      </c>
      <c r="F85" s="2">
        <v>14.01</v>
      </c>
      <c r="G85" s="2">
        <v>16</v>
      </c>
      <c r="H85" s="16">
        <v>4961.1499999999996</v>
      </c>
      <c r="I85" s="3">
        <v>1</v>
      </c>
      <c r="J85" s="34">
        <f t="shared" si="10"/>
        <v>4961.1499999999996</v>
      </c>
      <c r="K85" s="34">
        <f t="shared" si="11"/>
        <v>198.446</v>
      </c>
      <c r="L85" s="34">
        <f t="shared" si="12"/>
        <v>49.611499999999999</v>
      </c>
      <c r="M85" s="2">
        <v>17</v>
      </c>
      <c r="N85" s="2">
        <v>445</v>
      </c>
      <c r="O85" s="16">
        <v>3029.05</v>
      </c>
      <c r="P85" s="35">
        <v>7</v>
      </c>
      <c r="Q85" s="36">
        <f t="shared" si="13"/>
        <v>21203.350000000002</v>
      </c>
      <c r="R85" s="15" t="s">
        <v>114</v>
      </c>
      <c r="S85" s="15" t="s">
        <v>115</v>
      </c>
      <c r="T85" s="15" t="s">
        <v>116</v>
      </c>
      <c r="U85" s="15" t="s">
        <v>117</v>
      </c>
      <c r="V85" s="2">
        <v>100</v>
      </c>
      <c r="W85" s="25">
        <f t="shared" si="14"/>
        <v>300000000</v>
      </c>
    </row>
    <row r="114" spans="1:28" s="5" customFormat="1" ht="34" x14ac:dyDescent="0.2">
      <c r="A114" s="5" t="s">
        <v>0</v>
      </c>
      <c r="B114" s="5" t="s">
        <v>1</v>
      </c>
      <c r="C114" s="5" t="s">
        <v>2</v>
      </c>
      <c r="D114" s="5" t="s">
        <v>3</v>
      </c>
      <c r="E114" s="5" t="s">
        <v>4</v>
      </c>
      <c r="F114" s="5" t="s">
        <v>9</v>
      </c>
      <c r="G114" s="5" t="s">
        <v>10</v>
      </c>
      <c r="H114" s="5" t="s">
        <v>28</v>
      </c>
      <c r="I114" s="7" t="s">
        <v>33</v>
      </c>
      <c r="J114" s="7" t="s">
        <v>31</v>
      </c>
      <c r="K114" s="5" t="s">
        <v>29</v>
      </c>
      <c r="L114" s="7" t="s">
        <v>11</v>
      </c>
      <c r="M114" s="5" t="s">
        <v>12</v>
      </c>
      <c r="N114" s="5" t="s">
        <v>17</v>
      </c>
      <c r="O114" s="5" t="s">
        <v>30</v>
      </c>
      <c r="P114" s="5" t="s">
        <v>33</v>
      </c>
      <c r="Q114" s="5" t="s">
        <v>32</v>
      </c>
      <c r="R114" s="12" t="s">
        <v>13</v>
      </c>
      <c r="S114" s="12" t="s">
        <v>14</v>
      </c>
      <c r="T114" s="12" t="s">
        <v>15</v>
      </c>
      <c r="U114" s="12" t="s">
        <v>16</v>
      </c>
      <c r="V114" s="5" t="s">
        <v>18</v>
      </c>
      <c r="W114" s="5" t="s">
        <v>19</v>
      </c>
    </row>
    <row r="115" spans="1:28" x14ac:dyDescent="0.2">
      <c r="A115" s="6" t="s">
        <v>121</v>
      </c>
      <c r="B115" s="2" t="s">
        <v>62</v>
      </c>
      <c r="C115" s="6" t="s">
        <v>122</v>
      </c>
      <c r="D115" s="15" t="s">
        <v>123</v>
      </c>
      <c r="E115" s="2" t="s">
        <v>5</v>
      </c>
      <c r="F115" s="3">
        <v>14.98</v>
      </c>
      <c r="G115" s="2">
        <v>15</v>
      </c>
      <c r="H115" s="16">
        <v>2153.83</v>
      </c>
      <c r="I115" s="3">
        <v>1</v>
      </c>
      <c r="J115" s="31">
        <f t="shared" ref="J115:J118" si="15">H115*I115</f>
        <v>2153.83</v>
      </c>
      <c r="K115" s="31">
        <f t="shared" ref="K115:K118" si="16">(H115*I115*40)/1000</f>
        <v>86.153199999999998</v>
      </c>
      <c r="L115" s="31">
        <f t="shared" ref="L115:L118" si="17">0.25*K115</f>
        <v>21.5383</v>
      </c>
      <c r="M115" s="2">
        <v>17</v>
      </c>
      <c r="N115" s="2">
        <v>449</v>
      </c>
      <c r="O115" s="16">
        <v>2454.75</v>
      </c>
      <c r="P115" s="3">
        <v>6</v>
      </c>
      <c r="Q115" s="32">
        <f>O115*P115</f>
        <v>14728.5</v>
      </c>
      <c r="R115" s="15" t="s">
        <v>124</v>
      </c>
      <c r="S115" s="15" t="s">
        <v>125</v>
      </c>
      <c r="T115" s="15" t="s">
        <v>126</v>
      </c>
      <c r="U115" s="15" t="s">
        <v>127</v>
      </c>
      <c r="V115" s="37">
        <v>80</v>
      </c>
      <c r="W115" s="25">
        <f t="shared" ref="W115:W118" si="18">((V115/100)*5000*60000)</f>
        <v>240000000</v>
      </c>
      <c r="X115"/>
      <c r="Y115"/>
      <c r="AA115" s="9"/>
      <c r="AB115" s="9"/>
    </row>
    <row r="116" spans="1:28" x14ac:dyDescent="0.2">
      <c r="A116" s="6" t="s">
        <v>128</v>
      </c>
      <c r="B116" s="2" t="s">
        <v>62</v>
      </c>
      <c r="C116" s="6" t="s">
        <v>122</v>
      </c>
      <c r="D116" s="15" t="s">
        <v>123</v>
      </c>
      <c r="E116" s="2" t="s">
        <v>6</v>
      </c>
      <c r="F116" s="3">
        <v>15.01</v>
      </c>
      <c r="G116" s="2">
        <v>15</v>
      </c>
      <c r="H116" s="16">
        <v>2036.06</v>
      </c>
      <c r="I116" s="3">
        <v>1</v>
      </c>
      <c r="J116" s="31">
        <f t="shared" si="15"/>
        <v>2036.06</v>
      </c>
      <c r="K116" s="31">
        <f t="shared" si="16"/>
        <v>81.442399999999992</v>
      </c>
      <c r="L116" s="31">
        <f t="shared" si="17"/>
        <v>20.360599999999998</v>
      </c>
      <c r="M116" s="2">
        <v>17</v>
      </c>
      <c r="N116" s="2">
        <v>437</v>
      </c>
      <c r="O116" s="16">
        <v>3747.16</v>
      </c>
      <c r="P116" s="3">
        <v>5</v>
      </c>
      <c r="Q116" s="32">
        <f>O116*P116</f>
        <v>18735.8</v>
      </c>
      <c r="R116" s="15" t="s">
        <v>129</v>
      </c>
      <c r="S116" s="15" t="s">
        <v>130</v>
      </c>
      <c r="T116" s="15" t="s">
        <v>131</v>
      </c>
      <c r="U116" s="15" t="s">
        <v>132</v>
      </c>
      <c r="V116" s="37">
        <v>80</v>
      </c>
      <c r="W116" s="25">
        <f t="shared" si="18"/>
        <v>240000000</v>
      </c>
      <c r="X116"/>
      <c r="Y116"/>
      <c r="AA116" s="9"/>
      <c r="AB116" s="9"/>
    </row>
    <row r="117" spans="1:28" x14ac:dyDescent="0.2">
      <c r="A117" s="6" t="s">
        <v>133</v>
      </c>
      <c r="B117" s="2" t="s">
        <v>62</v>
      </c>
      <c r="C117" s="6" t="s">
        <v>122</v>
      </c>
      <c r="D117" s="15" t="s">
        <v>123</v>
      </c>
      <c r="E117" s="2" t="s">
        <v>7</v>
      </c>
      <c r="F117" s="3">
        <v>15.19</v>
      </c>
      <c r="G117" s="2">
        <v>15</v>
      </c>
      <c r="H117" s="16">
        <v>1821.77</v>
      </c>
      <c r="I117" s="3">
        <v>1</v>
      </c>
      <c r="J117" s="31">
        <f t="shared" si="15"/>
        <v>1821.77</v>
      </c>
      <c r="K117" s="31">
        <f t="shared" si="16"/>
        <v>72.870800000000003</v>
      </c>
      <c r="L117" s="31">
        <f t="shared" si="17"/>
        <v>18.217700000000001</v>
      </c>
      <c r="M117" s="2">
        <v>17</v>
      </c>
      <c r="N117" s="2">
        <v>460</v>
      </c>
      <c r="O117" s="16">
        <v>2913.38</v>
      </c>
      <c r="P117" s="3">
        <v>4</v>
      </c>
      <c r="Q117" s="32">
        <f>O117*P117</f>
        <v>11653.52</v>
      </c>
      <c r="R117" s="15" t="s">
        <v>134</v>
      </c>
      <c r="S117" s="15" t="s">
        <v>135</v>
      </c>
      <c r="T117" s="15" t="s">
        <v>136</v>
      </c>
      <c r="U117" s="15" t="s">
        <v>137</v>
      </c>
      <c r="V117" s="37">
        <v>80</v>
      </c>
      <c r="W117" s="25">
        <f t="shared" si="18"/>
        <v>240000000</v>
      </c>
      <c r="X117"/>
      <c r="Y117"/>
      <c r="AA117" s="9"/>
      <c r="AB117" s="9"/>
    </row>
    <row r="118" spans="1:28" x14ac:dyDescent="0.2">
      <c r="A118" s="6" t="s">
        <v>138</v>
      </c>
      <c r="B118" s="2" t="s">
        <v>62</v>
      </c>
      <c r="C118" s="6" t="s">
        <v>122</v>
      </c>
      <c r="D118" s="15" t="s">
        <v>123</v>
      </c>
      <c r="E118" s="2" t="s">
        <v>8</v>
      </c>
      <c r="F118" s="2">
        <v>15.98</v>
      </c>
      <c r="G118" s="2">
        <v>16</v>
      </c>
      <c r="H118" s="16">
        <v>3197.67</v>
      </c>
      <c r="I118" s="3">
        <v>1</v>
      </c>
      <c r="J118" s="31">
        <f t="shared" si="15"/>
        <v>3197.67</v>
      </c>
      <c r="K118" s="31">
        <f t="shared" si="16"/>
        <v>127.9068</v>
      </c>
      <c r="L118" s="31">
        <f t="shared" si="17"/>
        <v>31.976700000000001</v>
      </c>
      <c r="M118" s="2">
        <v>17</v>
      </c>
      <c r="N118" s="2">
        <v>476</v>
      </c>
      <c r="O118" s="16">
        <v>2729.54</v>
      </c>
      <c r="P118" s="26">
        <v>5</v>
      </c>
      <c r="Q118" s="32">
        <f>O118*P118</f>
        <v>13647.7</v>
      </c>
      <c r="R118" s="15" t="s">
        <v>139</v>
      </c>
      <c r="S118" s="15" t="s">
        <v>140</v>
      </c>
      <c r="T118" s="15" t="s">
        <v>141</v>
      </c>
      <c r="U118" s="15" t="s">
        <v>142</v>
      </c>
      <c r="V118" s="37">
        <v>100</v>
      </c>
      <c r="W118" s="25">
        <f t="shared" si="18"/>
        <v>300000000</v>
      </c>
    </row>
    <row r="143" ht="17" customHeight="1" x14ac:dyDescent="0.2"/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"/>
  <sheetViews>
    <sheetView topLeftCell="A103" zoomScaleNormal="100" workbookViewId="0">
      <selection activeCell="B133" sqref="B133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  <col min="4" max="4" width="34" customWidth="1"/>
  </cols>
  <sheetData>
    <row r="1" spans="1:4" s="4" customFormat="1" ht="17" x14ac:dyDescent="0.2">
      <c r="A1" s="12" t="s">
        <v>20</v>
      </c>
      <c r="B1" s="12" t="s">
        <v>21</v>
      </c>
      <c r="C1" s="12" t="s">
        <v>22</v>
      </c>
      <c r="D1" s="13" t="s">
        <v>23</v>
      </c>
    </row>
    <row r="2" spans="1:4" x14ac:dyDescent="0.2">
      <c r="A2" s="2" t="s">
        <v>5</v>
      </c>
      <c r="B2" s="2" t="s">
        <v>34</v>
      </c>
      <c r="C2" s="3">
        <v>15.78</v>
      </c>
      <c r="D2" s="2" t="s">
        <v>27</v>
      </c>
    </row>
    <row r="3" spans="1:4" x14ac:dyDescent="0.2">
      <c r="A3" s="2" t="s">
        <v>6</v>
      </c>
      <c r="B3" s="2" t="s">
        <v>35</v>
      </c>
      <c r="C3" s="3">
        <v>15.87</v>
      </c>
      <c r="D3" s="2" t="s">
        <v>27</v>
      </c>
    </row>
    <row r="4" spans="1:4" x14ac:dyDescent="0.2">
      <c r="A4" s="2" t="s">
        <v>7</v>
      </c>
      <c r="B4" s="2" t="s">
        <v>54</v>
      </c>
      <c r="C4" s="3">
        <v>15.4</v>
      </c>
      <c r="D4" s="2" t="s">
        <v>27</v>
      </c>
    </row>
    <row r="5" spans="1:4" x14ac:dyDescent="0.2">
      <c r="A5" s="2" t="s">
        <v>8</v>
      </c>
      <c r="B5" s="2" t="s">
        <v>36</v>
      </c>
      <c r="C5" s="3">
        <v>15.56</v>
      </c>
      <c r="D5" s="2" t="s">
        <v>27</v>
      </c>
    </row>
    <row r="6" spans="1:4" x14ac:dyDescent="0.2">
      <c r="A6" s="2" t="s">
        <v>24</v>
      </c>
      <c r="B6" s="2" t="s">
        <v>26</v>
      </c>
      <c r="C6" s="2" t="s">
        <v>25</v>
      </c>
      <c r="D6" s="2"/>
    </row>
    <row r="29" spans="1:4" s="4" customFormat="1" ht="17" x14ac:dyDescent="0.2">
      <c r="A29" s="27" t="s">
        <v>20</v>
      </c>
      <c r="B29" s="27" t="s">
        <v>21</v>
      </c>
      <c r="C29" s="27" t="s">
        <v>22</v>
      </c>
      <c r="D29" s="28" t="s">
        <v>23</v>
      </c>
    </row>
    <row r="30" spans="1:4" x14ac:dyDescent="0.2">
      <c r="A30" s="22" t="s">
        <v>5</v>
      </c>
      <c r="B30" s="22" t="s">
        <v>63</v>
      </c>
      <c r="C30" s="29">
        <v>16.440000000000001</v>
      </c>
      <c r="D30" s="22" t="s">
        <v>27</v>
      </c>
    </row>
    <row r="31" spans="1:4" x14ac:dyDescent="0.2">
      <c r="A31" s="22" t="s">
        <v>6</v>
      </c>
      <c r="B31" s="22" t="s">
        <v>69</v>
      </c>
      <c r="C31" s="29">
        <v>16.22</v>
      </c>
      <c r="D31" s="22" t="s">
        <v>27</v>
      </c>
    </row>
    <row r="32" spans="1:4" x14ac:dyDescent="0.2">
      <c r="A32" s="22" t="s">
        <v>7</v>
      </c>
      <c r="B32" s="22" t="s">
        <v>74</v>
      </c>
      <c r="C32" s="22">
        <v>16.34</v>
      </c>
      <c r="D32" s="22" t="s">
        <v>27</v>
      </c>
    </row>
    <row r="33" spans="1:4" x14ac:dyDescent="0.2">
      <c r="A33" s="22" t="s">
        <v>8</v>
      </c>
      <c r="B33" s="22" t="s">
        <v>79</v>
      </c>
      <c r="C33" s="22">
        <v>15.73</v>
      </c>
      <c r="D33" s="22" t="s">
        <v>27</v>
      </c>
    </row>
    <row r="34" spans="1:4" x14ac:dyDescent="0.2">
      <c r="A34" s="22" t="s">
        <v>24</v>
      </c>
      <c r="B34" s="22" t="s">
        <v>84</v>
      </c>
      <c r="C34" s="22" t="s">
        <v>25</v>
      </c>
      <c r="D34" s="22"/>
    </row>
    <row r="55" spans="1:4" s="4" customFormat="1" ht="17" x14ac:dyDescent="0.2">
      <c r="A55" s="12" t="s">
        <v>20</v>
      </c>
      <c r="B55" s="12" t="s">
        <v>21</v>
      </c>
      <c r="C55" s="12" t="s">
        <v>22</v>
      </c>
      <c r="D55" s="13" t="s">
        <v>23</v>
      </c>
    </row>
    <row r="56" spans="1:4" x14ac:dyDescent="0.2">
      <c r="A56" s="2" t="s">
        <v>6</v>
      </c>
      <c r="B56" s="2" t="s">
        <v>88</v>
      </c>
      <c r="C56" s="3">
        <v>16.14</v>
      </c>
      <c r="D56" s="2" t="s">
        <v>27</v>
      </c>
    </row>
    <row r="78" spans="1:4" s="4" customFormat="1" ht="17" x14ac:dyDescent="0.2">
      <c r="A78" s="12" t="s">
        <v>20</v>
      </c>
      <c r="B78" s="12" t="s">
        <v>21</v>
      </c>
      <c r="C78" s="12" t="s">
        <v>22</v>
      </c>
      <c r="D78" s="13" t="s">
        <v>23</v>
      </c>
    </row>
    <row r="79" spans="1:4" x14ac:dyDescent="0.2">
      <c r="A79" s="2" t="s">
        <v>5</v>
      </c>
      <c r="B79" s="6" t="s">
        <v>95</v>
      </c>
      <c r="C79" s="3">
        <v>15.59</v>
      </c>
      <c r="D79" s="2" t="s">
        <v>27</v>
      </c>
    </row>
    <row r="80" spans="1:4" x14ac:dyDescent="0.2">
      <c r="A80" s="2" t="s">
        <v>6</v>
      </c>
      <c r="B80" s="6" t="s">
        <v>102</v>
      </c>
      <c r="C80" s="3">
        <v>15.49</v>
      </c>
      <c r="D80" s="2" t="s">
        <v>27</v>
      </c>
    </row>
    <row r="81" spans="1:4" x14ac:dyDescent="0.2">
      <c r="A81" s="2" t="s">
        <v>7</v>
      </c>
      <c r="B81" s="6" t="s">
        <v>108</v>
      </c>
      <c r="C81" s="3">
        <v>15.81</v>
      </c>
      <c r="D81" s="2" t="s">
        <v>27</v>
      </c>
    </row>
    <row r="82" spans="1:4" x14ac:dyDescent="0.2">
      <c r="A82" s="2" t="s">
        <v>8</v>
      </c>
      <c r="B82" s="6" t="s">
        <v>113</v>
      </c>
      <c r="C82" s="2">
        <v>14.01</v>
      </c>
      <c r="D82" s="2" t="s">
        <v>27</v>
      </c>
    </row>
    <row r="83" spans="1:4" x14ac:dyDescent="0.2">
      <c r="A83" s="2" t="s">
        <v>24</v>
      </c>
      <c r="B83" s="2" t="s">
        <v>26</v>
      </c>
      <c r="C83" s="2" t="s">
        <v>25</v>
      </c>
      <c r="D83" s="2"/>
    </row>
    <row r="109" spans="1:4" s="4" customFormat="1" ht="17" x14ac:dyDescent="0.2">
      <c r="A109" s="12" t="s">
        <v>20</v>
      </c>
      <c r="B109" s="12" t="s">
        <v>21</v>
      </c>
      <c r="C109" s="12" t="s">
        <v>22</v>
      </c>
      <c r="D109" s="13" t="s">
        <v>23</v>
      </c>
    </row>
    <row r="110" spans="1:4" x14ac:dyDescent="0.2">
      <c r="A110" s="2" t="s">
        <v>5</v>
      </c>
      <c r="B110" s="6" t="s">
        <v>121</v>
      </c>
      <c r="C110" s="3">
        <v>14.98</v>
      </c>
      <c r="D110" s="2" t="s">
        <v>27</v>
      </c>
    </row>
    <row r="111" spans="1:4" x14ac:dyDescent="0.2">
      <c r="A111" s="2" t="s">
        <v>6</v>
      </c>
      <c r="B111" s="6" t="s">
        <v>128</v>
      </c>
      <c r="C111" s="3">
        <v>15.01</v>
      </c>
      <c r="D111" s="2" t="s">
        <v>27</v>
      </c>
    </row>
    <row r="112" spans="1:4" x14ac:dyDescent="0.2">
      <c r="A112" s="2" t="s">
        <v>7</v>
      </c>
      <c r="B112" s="6" t="s">
        <v>133</v>
      </c>
      <c r="C112" s="3">
        <v>15.19</v>
      </c>
      <c r="D112" s="2" t="s">
        <v>27</v>
      </c>
    </row>
    <row r="113" spans="1:4" x14ac:dyDescent="0.2">
      <c r="A113" s="2" t="s">
        <v>8</v>
      </c>
      <c r="B113" s="6" t="s">
        <v>138</v>
      </c>
      <c r="C113" s="2">
        <v>15.98</v>
      </c>
      <c r="D113" s="2" t="s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X184"/>
  <sheetViews>
    <sheetView topLeftCell="A177" zoomScaleNormal="100" workbookViewId="0">
      <selection activeCell="N192" sqref="N192"/>
    </sheetView>
  </sheetViews>
  <sheetFormatPr baseColWidth="10" defaultColWidth="11.1640625" defaultRowHeight="16" x14ac:dyDescent="0.2"/>
  <cols>
    <col min="13" max="13" width="8.83203125" customWidth="1"/>
    <col min="14" max="14" width="35.1640625" customWidth="1"/>
    <col min="20" max="20" width="16.33203125" customWidth="1"/>
  </cols>
  <sheetData>
    <row r="3" spans="14:24" ht="51" x14ac:dyDescent="0.2"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9</v>
      </c>
      <c r="T3" s="1" t="s">
        <v>10</v>
      </c>
      <c r="U3" s="5" t="s">
        <v>28</v>
      </c>
      <c r="V3" s="7" t="s">
        <v>33</v>
      </c>
      <c r="W3" s="7" t="s">
        <v>31</v>
      </c>
      <c r="X3" s="5" t="s">
        <v>29</v>
      </c>
    </row>
    <row r="4" spans="14:24" x14ac:dyDescent="0.2">
      <c r="N4" s="2" t="s">
        <v>34</v>
      </c>
      <c r="O4" s="2" t="s">
        <v>37</v>
      </c>
      <c r="P4" s="6" t="s">
        <v>38</v>
      </c>
      <c r="Q4" s="17" t="s">
        <v>39</v>
      </c>
      <c r="R4" s="2" t="s">
        <v>5</v>
      </c>
      <c r="S4" s="3">
        <v>15.78</v>
      </c>
      <c r="T4" s="2">
        <v>16</v>
      </c>
      <c r="U4" s="16">
        <v>6103.22</v>
      </c>
      <c r="V4" s="3">
        <v>2</v>
      </c>
      <c r="W4" s="33">
        <f t="shared" ref="W4:W7" si="0">U4*V4</f>
        <v>12206.44</v>
      </c>
      <c r="X4" s="33">
        <f t="shared" ref="X4:X7" si="1">(U4*V4*40)/1000</f>
        <v>488.25760000000002</v>
      </c>
    </row>
    <row r="5" spans="14:24" x14ac:dyDescent="0.2">
      <c r="N5" s="2" t="s">
        <v>35</v>
      </c>
      <c r="O5" s="2" t="s">
        <v>37</v>
      </c>
      <c r="P5" s="6" t="s">
        <v>38</v>
      </c>
      <c r="Q5" s="17" t="s">
        <v>39</v>
      </c>
      <c r="R5" s="2" t="s">
        <v>6</v>
      </c>
      <c r="S5" s="3">
        <v>15.87</v>
      </c>
      <c r="T5" s="2">
        <v>16</v>
      </c>
      <c r="U5" s="16">
        <v>9978.3700000000008</v>
      </c>
      <c r="V5" s="3">
        <v>1</v>
      </c>
      <c r="W5" s="33">
        <f t="shared" si="0"/>
        <v>9978.3700000000008</v>
      </c>
      <c r="X5" s="33">
        <f t="shared" si="1"/>
        <v>399.13480000000004</v>
      </c>
    </row>
    <row r="6" spans="14:24" x14ac:dyDescent="0.2">
      <c r="N6" s="2" t="s">
        <v>54</v>
      </c>
      <c r="O6" s="21" t="s">
        <v>37</v>
      </c>
      <c r="P6" s="6" t="s">
        <v>55</v>
      </c>
      <c r="Q6" s="17" t="s">
        <v>39</v>
      </c>
      <c r="R6" s="2" t="s">
        <v>7</v>
      </c>
      <c r="S6" s="3">
        <v>15.4</v>
      </c>
      <c r="T6" s="2">
        <v>16</v>
      </c>
      <c r="U6" s="16">
        <v>8715.31</v>
      </c>
      <c r="V6" s="3">
        <v>2</v>
      </c>
      <c r="W6" s="33">
        <f t="shared" si="0"/>
        <v>17430.62</v>
      </c>
      <c r="X6" s="33">
        <f t="shared" si="1"/>
        <v>697.22479999999996</v>
      </c>
    </row>
    <row r="7" spans="14:24" x14ac:dyDescent="0.2">
      <c r="N7" s="2" t="s">
        <v>36</v>
      </c>
      <c r="O7" s="2" t="s">
        <v>37</v>
      </c>
      <c r="P7" s="6" t="s">
        <v>38</v>
      </c>
      <c r="Q7" s="17" t="s">
        <v>39</v>
      </c>
      <c r="R7" s="2" t="s">
        <v>8</v>
      </c>
      <c r="S7" s="3">
        <v>15.56</v>
      </c>
      <c r="T7" s="2">
        <v>16</v>
      </c>
      <c r="U7" s="16">
        <v>5743.45</v>
      </c>
      <c r="V7" s="3">
        <v>2</v>
      </c>
      <c r="W7" s="33">
        <f t="shared" si="0"/>
        <v>11486.9</v>
      </c>
      <c r="X7" s="33">
        <f t="shared" si="1"/>
        <v>459.476</v>
      </c>
    </row>
    <row r="8" spans="14:24" x14ac:dyDescent="0.2"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11" spans="14:24" x14ac:dyDescent="0.2">
      <c r="N11" s="14"/>
    </row>
    <row r="28" spans="21:21" x14ac:dyDescent="0.2">
      <c r="U28" s="8"/>
    </row>
    <row r="29" spans="21:21" x14ac:dyDescent="0.2">
      <c r="U29" s="8"/>
    </row>
    <row r="30" spans="21:21" x14ac:dyDescent="0.2">
      <c r="U30" s="8"/>
    </row>
    <row r="31" spans="21:21" x14ac:dyDescent="0.2">
      <c r="U31" s="8"/>
    </row>
    <row r="43" spans="14:24" ht="51" x14ac:dyDescent="0.2">
      <c r="N43" s="1" t="s">
        <v>0</v>
      </c>
      <c r="O43" s="1" t="s">
        <v>1</v>
      </c>
      <c r="P43" s="1" t="s">
        <v>2</v>
      </c>
      <c r="Q43" s="1" t="s">
        <v>3</v>
      </c>
      <c r="R43" s="1" t="s">
        <v>4</v>
      </c>
      <c r="S43" s="1" t="s">
        <v>9</v>
      </c>
      <c r="T43" s="1" t="s">
        <v>10</v>
      </c>
      <c r="U43" s="5" t="s">
        <v>28</v>
      </c>
      <c r="V43" s="7" t="s">
        <v>33</v>
      </c>
      <c r="W43" s="7" t="s">
        <v>31</v>
      </c>
      <c r="X43" s="5" t="s">
        <v>29</v>
      </c>
    </row>
    <row r="44" spans="14:24" x14ac:dyDescent="0.2">
      <c r="N44" s="2" t="s">
        <v>63</v>
      </c>
      <c r="O44" s="21" t="s">
        <v>37</v>
      </c>
      <c r="P44" s="6" t="s">
        <v>55</v>
      </c>
      <c r="Q44" s="17" t="s">
        <v>64</v>
      </c>
      <c r="R44" s="2" t="s">
        <v>5</v>
      </c>
      <c r="S44" s="3">
        <v>16.440000000000001</v>
      </c>
      <c r="T44" s="2">
        <v>16</v>
      </c>
      <c r="U44" s="16">
        <v>8048.27</v>
      </c>
      <c r="V44" s="3">
        <v>3</v>
      </c>
      <c r="W44" s="33">
        <f t="shared" ref="W44:W47" si="2">U44*V44</f>
        <v>24144.81</v>
      </c>
      <c r="X44" s="33">
        <f t="shared" ref="X44:X47" si="3">(U44*V44*40)/1000</f>
        <v>965.79240000000004</v>
      </c>
    </row>
    <row r="45" spans="14:24" x14ac:dyDescent="0.2">
      <c r="N45" s="2" t="s">
        <v>69</v>
      </c>
      <c r="O45" s="21" t="s">
        <v>37</v>
      </c>
      <c r="P45" s="6" t="s">
        <v>55</v>
      </c>
      <c r="Q45" s="17" t="s">
        <v>64</v>
      </c>
      <c r="R45" s="2" t="s">
        <v>6</v>
      </c>
      <c r="S45" s="3">
        <v>16.22</v>
      </c>
      <c r="T45" s="2">
        <v>16</v>
      </c>
      <c r="U45" s="16">
        <v>6083.29</v>
      </c>
      <c r="V45" s="3">
        <v>5</v>
      </c>
      <c r="W45" s="33">
        <f t="shared" si="2"/>
        <v>30416.45</v>
      </c>
      <c r="X45" s="33">
        <f t="shared" si="3"/>
        <v>1216.6579999999999</v>
      </c>
    </row>
    <row r="46" spans="14:24" x14ac:dyDescent="0.2">
      <c r="N46" s="2" t="s">
        <v>74</v>
      </c>
      <c r="O46" s="21" t="s">
        <v>37</v>
      </c>
      <c r="P46" s="6" t="s">
        <v>55</v>
      </c>
      <c r="Q46" s="17" t="s">
        <v>64</v>
      </c>
      <c r="R46" s="2" t="s">
        <v>7</v>
      </c>
      <c r="S46" s="2">
        <v>16.34</v>
      </c>
      <c r="T46" s="2">
        <v>16</v>
      </c>
      <c r="U46" s="16">
        <v>9759.74</v>
      </c>
      <c r="V46" s="3">
        <v>3</v>
      </c>
      <c r="W46" s="33">
        <f t="shared" si="2"/>
        <v>29279.22</v>
      </c>
      <c r="X46" s="33">
        <f t="shared" si="3"/>
        <v>1171.1688000000001</v>
      </c>
    </row>
    <row r="47" spans="14:24" x14ac:dyDescent="0.2">
      <c r="N47" s="2" t="s">
        <v>79</v>
      </c>
      <c r="O47" s="21" t="s">
        <v>37</v>
      </c>
      <c r="P47" s="6" t="s">
        <v>55</v>
      </c>
      <c r="Q47" s="17" t="s">
        <v>64</v>
      </c>
      <c r="R47" s="2" t="s">
        <v>8</v>
      </c>
      <c r="S47" s="2">
        <v>15.73</v>
      </c>
      <c r="T47" s="2">
        <v>16</v>
      </c>
      <c r="U47" s="16">
        <v>10968.77</v>
      </c>
      <c r="V47" s="3">
        <v>2</v>
      </c>
      <c r="W47" s="33">
        <f t="shared" si="2"/>
        <v>21937.54</v>
      </c>
      <c r="X47" s="33">
        <f t="shared" si="3"/>
        <v>877.50160000000005</v>
      </c>
    </row>
    <row r="99" spans="14:24" ht="51" x14ac:dyDescent="0.2">
      <c r="N99" s="1" t="s">
        <v>0</v>
      </c>
      <c r="O99" s="1" t="s">
        <v>1</v>
      </c>
      <c r="P99" s="1" t="s">
        <v>2</v>
      </c>
      <c r="Q99" s="1" t="s">
        <v>3</v>
      </c>
      <c r="R99" s="1" t="s">
        <v>4</v>
      </c>
      <c r="S99" s="1" t="s">
        <v>9</v>
      </c>
      <c r="T99" s="1" t="s">
        <v>10</v>
      </c>
      <c r="U99" s="5" t="s">
        <v>28</v>
      </c>
      <c r="V99" s="7" t="s">
        <v>33</v>
      </c>
      <c r="W99" s="7" t="s">
        <v>31</v>
      </c>
      <c r="X99" s="5" t="s">
        <v>29</v>
      </c>
    </row>
    <row r="100" spans="14:24" x14ac:dyDescent="0.2">
      <c r="N100" s="2" t="s">
        <v>88</v>
      </c>
      <c r="O100" s="21" t="s">
        <v>37</v>
      </c>
      <c r="P100" s="6" t="s">
        <v>89</v>
      </c>
      <c r="Q100" s="17" t="s">
        <v>90</v>
      </c>
      <c r="R100" s="2" t="s">
        <v>6</v>
      </c>
      <c r="S100" s="3">
        <v>16.14</v>
      </c>
      <c r="T100" s="2">
        <v>16</v>
      </c>
      <c r="U100" s="16">
        <v>8929.73</v>
      </c>
      <c r="V100" s="3">
        <v>1</v>
      </c>
      <c r="W100" s="31">
        <v>8929.73</v>
      </c>
      <c r="X100" s="31">
        <v>357.18919999999997</v>
      </c>
    </row>
    <row r="128" spans="14:24" ht="51" x14ac:dyDescent="0.2">
      <c r="N128" s="1" t="s">
        <v>0</v>
      </c>
      <c r="O128" s="1" t="s">
        <v>1</v>
      </c>
      <c r="P128" s="1" t="s">
        <v>2</v>
      </c>
      <c r="Q128" s="1" t="s">
        <v>3</v>
      </c>
      <c r="R128" s="1" t="s">
        <v>4</v>
      </c>
      <c r="S128" s="1" t="s">
        <v>9</v>
      </c>
      <c r="T128" s="1" t="s">
        <v>10</v>
      </c>
      <c r="U128" s="5" t="s">
        <v>28</v>
      </c>
      <c r="V128" s="7" t="s">
        <v>33</v>
      </c>
      <c r="W128" s="7" t="s">
        <v>31</v>
      </c>
      <c r="X128" s="5" t="s">
        <v>29</v>
      </c>
    </row>
    <row r="129" spans="14:24" x14ac:dyDescent="0.2">
      <c r="N129" s="6" t="s">
        <v>95</v>
      </c>
      <c r="O129" s="2" t="s">
        <v>62</v>
      </c>
      <c r="P129" s="6" t="s">
        <v>118</v>
      </c>
      <c r="Q129" s="15" t="s">
        <v>119</v>
      </c>
      <c r="R129" s="2" t="s">
        <v>5</v>
      </c>
      <c r="S129" s="3">
        <v>15.59</v>
      </c>
      <c r="T129" s="2">
        <v>16</v>
      </c>
      <c r="U129" s="16">
        <v>15435.01</v>
      </c>
      <c r="V129" s="3">
        <v>1</v>
      </c>
      <c r="W129" s="33">
        <f t="shared" ref="W129:W132" si="4">U129*V129</f>
        <v>15435.01</v>
      </c>
      <c r="X129" s="33">
        <f t="shared" ref="X129:X132" si="5">(U129*V129*40)/1000</f>
        <v>617.40039999999999</v>
      </c>
    </row>
    <row r="130" spans="14:24" x14ac:dyDescent="0.2">
      <c r="N130" s="6" t="s">
        <v>102</v>
      </c>
      <c r="O130" s="2" t="s">
        <v>62</v>
      </c>
      <c r="P130" s="6" t="s">
        <v>118</v>
      </c>
      <c r="Q130" s="15" t="s">
        <v>119</v>
      </c>
      <c r="R130" s="2" t="s">
        <v>6</v>
      </c>
      <c r="S130" s="3">
        <v>15.49</v>
      </c>
      <c r="T130" s="2">
        <v>16</v>
      </c>
      <c r="U130" s="16">
        <v>12116.83</v>
      </c>
      <c r="V130" s="3">
        <v>1</v>
      </c>
      <c r="W130" s="33">
        <f t="shared" si="4"/>
        <v>12116.83</v>
      </c>
      <c r="X130" s="33">
        <f t="shared" si="5"/>
        <v>484.67320000000001</v>
      </c>
    </row>
    <row r="131" spans="14:24" x14ac:dyDescent="0.2">
      <c r="N131" s="6" t="s">
        <v>108</v>
      </c>
      <c r="O131" s="2" t="s">
        <v>62</v>
      </c>
      <c r="P131" s="6" t="s">
        <v>118</v>
      </c>
      <c r="Q131" s="15" t="s">
        <v>119</v>
      </c>
      <c r="R131" s="2" t="s">
        <v>7</v>
      </c>
      <c r="S131" s="3">
        <v>15.81</v>
      </c>
      <c r="T131" s="2">
        <v>16</v>
      </c>
      <c r="U131" s="16">
        <v>4620.09</v>
      </c>
      <c r="V131" s="3">
        <v>1</v>
      </c>
      <c r="W131" s="33">
        <f t="shared" si="4"/>
        <v>4620.09</v>
      </c>
      <c r="X131" s="33">
        <f t="shared" si="5"/>
        <v>184.80360000000002</v>
      </c>
    </row>
    <row r="132" spans="14:24" x14ac:dyDescent="0.2">
      <c r="N132" s="6" t="s">
        <v>113</v>
      </c>
      <c r="O132" s="2" t="s">
        <v>62</v>
      </c>
      <c r="P132" s="6" t="s">
        <v>118</v>
      </c>
      <c r="Q132" s="15" t="s">
        <v>119</v>
      </c>
      <c r="R132" s="2" t="s">
        <v>8</v>
      </c>
      <c r="S132" s="2">
        <v>14.01</v>
      </c>
      <c r="T132" s="2">
        <v>16</v>
      </c>
      <c r="U132" s="16">
        <v>4961.1499999999996</v>
      </c>
      <c r="V132" s="3">
        <v>1</v>
      </c>
      <c r="W132" s="33">
        <f t="shared" si="4"/>
        <v>4961.1499999999996</v>
      </c>
      <c r="X132" s="33">
        <f t="shared" si="5"/>
        <v>198.446</v>
      </c>
    </row>
    <row r="180" spans="14:24" ht="51" x14ac:dyDescent="0.2">
      <c r="N180" s="1" t="s">
        <v>0</v>
      </c>
      <c r="O180" s="1" t="s">
        <v>1</v>
      </c>
      <c r="P180" s="1" t="s">
        <v>2</v>
      </c>
      <c r="Q180" s="1" t="s">
        <v>3</v>
      </c>
      <c r="R180" s="1" t="s">
        <v>4</v>
      </c>
      <c r="S180" s="1" t="s">
        <v>9</v>
      </c>
      <c r="T180" s="1" t="s">
        <v>10</v>
      </c>
      <c r="U180" s="5" t="s">
        <v>28</v>
      </c>
      <c r="V180" s="7" t="s">
        <v>33</v>
      </c>
      <c r="W180" s="7" t="s">
        <v>31</v>
      </c>
      <c r="X180" s="5" t="s">
        <v>29</v>
      </c>
    </row>
    <row r="181" spans="14:24" x14ac:dyDescent="0.2">
      <c r="N181" s="6" t="s">
        <v>121</v>
      </c>
      <c r="O181" s="2" t="s">
        <v>62</v>
      </c>
      <c r="P181" s="6" t="s">
        <v>143</v>
      </c>
      <c r="Q181" s="15" t="s">
        <v>64</v>
      </c>
      <c r="R181" s="2" t="s">
        <v>5</v>
      </c>
      <c r="S181" s="3">
        <v>14.98</v>
      </c>
      <c r="T181" s="2">
        <v>15</v>
      </c>
      <c r="U181" s="16">
        <v>2153.83</v>
      </c>
      <c r="V181" s="3">
        <v>1</v>
      </c>
      <c r="W181" s="38">
        <f t="shared" ref="W181:W184" si="6">U181*V181</f>
        <v>2153.83</v>
      </c>
      <c r="X181" s="38">
        <f t="shared" ref="X181:X184" si="7">(U181*V181*40)/1000</f>
        <v>86.153199999999998</v>
      </c>
    </row>
    <row r="182" spans="14:24" x14ac:dyDescent="0.2">
      <c r="N182" s="6" t="s">
        <v>128</v>
      </c>
      <c r="O182" s="2" t="s">
        <v>62</v>
      </c>
      <c r="P182" s="6" t="s">
        <v>143</v>
      </c>
      <c r="Q182" s="15" t="s">
        <v>64</v>
      </c>
      <c r="R182" s="2" t="s">
        <v>6</v>
      </c>
      <c r="S182" s="3">
        <v>15.01</v>
      </c>
      <c r="T182" s="2">
        <v>15</v>
      </c>
      <c r="U182" s="16">
        <v>2036.06</v>
      </c>
      <c r="V182" s="3">
        <v>1</v>
      </c>
      <c r="W182" s="38">
        <f t="shared" si="6"/>
        <v>2036.06</v>
      </c>
      <c r="X182" s="38">
        <f t="shared" si="7"/>
        <v>81.442399999999992</v>
      </c>
    </row>
    <row r="183" spans="14:24" x14ac:dyDescent="0.2">
      <c r="N183" s="6" t="s">
        <v>133</v>
      </c>
      <c r="O183" s="2" t="s">
        <v>62</v>
      </c>
      <c r="P183" s="6" t="s">
        <v>143</v>
      </c>
      <c r="Q183" s="15" t="s">
        <v>64</v>
      </c>
      <c r="R183" s="2" t="s">
        <v>7</v>
      </c>
      <c r="S183" s="3">
        <v>15.19</v>
      </c>
      <c r="T183" s="2">
        <v>15</v>
      </c>
      <c r="U183" s="16">
        <v>1821.77</v>
      </c>
      <c r="V183" s="3">
        <v>1</v>
      </c>
      <c r="W183" s="38">
        <f t="shared" si="6"/>
        <v>1821.77</v>
      </c>
      <c r="X183" s="38">
        <f t="shared" si="7"/>
        <v>72.870800000000003</v>
      </c>
    </row>
    <row r="184" spans="14:24" x14ac:dyDescent="0.2">
      <c r="N184" s="6" t="s">
        <v>138</v>
      </c>
      <c r="O184" s="2" t="s">
        <v>62</v>
      </c>
      <c r="P184" s="6" t="s">
        <v>143</v>
      </c>
      <c r="Q184" s="15" t="s">
        <v>64</v>
      </c>
      <c r="R184" s="2" t="s">
        <v>8</v>
      </c>
      <c r="S184" s="2">
        <v>15.98</v>
      </c>
      <c r="T184" s="2">
        <v>16</v>
      </c>
      <c r="U184" s="16">
        <v>3197.67</v>
      </c>
      <c r="V184" s="3">
        <v>1</v>
      </c>
      <c r="W184" s="38">
        <f t="shared" si="6"/>
        <v>3197.67</v>
      </c>
      <c r="X184" s="38">
        <f t="shared" si="7"/>
        <v>127.9068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B5:C205"/>
  <sheetViews>
    <sheetView topLeftCell="A242" zoomScaleNormal="100" workbookViewId="0">
      <selection activeCell="S287" sqref="S287"/>
    </sheetView>
  </sheetViews>
  <sheetFormatPr baseColWidth="10" defaultColWidth="11.1640625" defaultRowHeight="16" x14ac:dyDescent="0.2"/>
  <cols>
    <col min="2" max="2" width="19.33203125" bestFit="1" customWidth="1"/>
    <col min="3" max="3" width="13.83203125" bestFit="1" customWidth="1"/>
  </cols>
  <sheetData>
    <row r="5" spans="2:3" x14ac:dyDescent="0.2">
      <c r="B5" s="2" t="s">
        <v>34</v>
      </c>
      <c r="C5" s="15" t="s">
        <v>52</v>
      </c>
    </row>
    <row r="6" spans="2:3" x14ac:dyDescent="0.2">
      <c r="B6" s="2" t="s">
        <v>35</v>
      </c>
      <c r="C6" s="15" t="s">
        <v>52</v>
      </c>
    </row>
    <row r="7" spans="2:3" x14ac:dyDescent="0.2">
      <c r="B7" s="18" t="s">
        <v>60</v>
      </c>
      <c r="C7" s="15" t="s">
        <v>61</v>
      </c>
    </row>
    <row r="8" spans="2:3" x14ac:dyDescent="0.2">
      <c r="B8" s="18" t="s">
        <v>36</v>
      </c>
      <c r="C8" s="15" t="s">
        <v>53</v>
      </c>
    </row>
    <row r="9" spans="2:3" x14ac:dyDescent="0.2">
      <c r="B9" s="20"/>
    </row>
    <row r="59" spans="2:3" x14ac:dyDescent="0.2">
      <c r="B59" s="21" t="s">
        <v>63</v>
      </c>
      <c r="C59" s="30" t="s">
        <v>85</v>
      </c>
    </row>
    <row r="60" spans="2:3" x14ac:dyDescent="0.2">
      <c r="B60" s="2" t="s">
        <v>69</v>
      </c>
      <c r="C60" s="15" t="s">
        <v>86</v>
      </c>
    </row>
    <row r="61" spans="2:3" x14ac:dyDescent="0.2">
      <c r="B61" s="2" t="s">
        <v>74</v>
      </c>
      <c r="C61" s="15" t="s">
        <v>52</v>
      </c>
    </row>
    <row r="62" spans="2:3" x14ac:dyDescent="0.2">
      <c r="B62" s="2" t="s">
        <v>79</v>
      </c>
      <c r="C62" s="15" t="s">
        <v>87</v>
      </c>
    </row>
    <row r="104" spans="2:3" x14ac:dyDescent="0.2">
      <c r="B104" s="2" t="s">
        <v>88</v>
      </c>
      <c r="C104" s="15" t="s">
        <v>53</v>
      </c>
    </row>
    <row r="134" spans="2:3" x14ac:dyDescent="0.2">
      <c r="B134" s="6" t="s">
        <v>95</v>
      </c>
      <c r="C134" t="s">
        <v>86</v>
      </c>
    </row>
    <row r="135" spans="2:3" x14ac:dyDescent="0.2">
      <c r="B135" s="6" t="s">
        <v>102</v>
      </c>
      <c r="C135" t="s">
        <v>86</v>
      </c>
    </row>
    <row r="136" spans="2:3" x14ac:dyDescent="0.2">
      <c r="B136" s="6" t="s">
        <v>108</v>
      </c>
      <c r="C136" t="s">
        <v>87</v>
      </c>
    </row>
    <row r="137" spans="2:3" x14ac:dyDescent="0.2">
      <c r="B137" s="6" t="s">
        <v>113</v>
      </c>
      <c r="C137" t="s">
        <v>120</v>
      </c>
    </row>
    <row r="202" spans="2:3" x14ac:dyDescent="0.2">
      <c r="B202" s="6" t="s">
        <v>121</v>
      </c>
      <c r="C202" s="15" t="s">
        <v>85</v>
      </c>
    </row>
    <row r="203" spans="2:3" x14ac:dyDescent="0.2">
      <c r="B203" s="39" t="s">
        <v>128</v>
      </c>
      <c r="C203" s="15" t="s">
        <v>87</v>
      </c>
    </row>
    <row r="204" spans="2:3" x14ac:dyDescent="0.2">
      <c r="B204" s="6" t="s">
        <v>133</v>
      </c>
      <c r="C204" s="15" t="s">
        <v>61</v>
      </c>
    </row>
    <row r="205" spans="2:3" x14ac:dyDescent="0.2">
      <c r="B205" s="6" t="s">
        <v>138</v>
      </c>
      <c r="C205" s="15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Stephanie Page</cp:lastModifiedBy>
  <cp:lastPrinted>2021-11-03T13:38:35Z</cp:lastPrinted>
  <dcterms:created xsi:type="dcterms:W3CDTF">2020-07-21T18:20:54Z</dcterms:created>
  <dcterms:modified xsi:type="dcterms:W3CDTF">2023-07-18T21:22:34Z</dcterms:modified>
</cp:coreProperties>
</file>