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fz3temp-2/"/>
    </mc:Choice>
  </mc:AlternateContent>
  <xr:revisionPtr revIDLastSave="0" documentId="13_ncr:1_{0C2E178B-974E-464C-B4F1-DE5C22E4FE9D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  <sheet name="cDNA Agilent" sheetId="3" r:id="rId2"/>
    <sheet name="Lib Agilent" sheetId="5" r:id="rId3"/>
    <sheet name="blank" sheetId="7" r:id="rId4"/>
    <sheet name="blank2" sheetId="2" r:id="rId5"/>
  </sheets>
  <definedNames>
    <definedName name="_xlnm.Print_Area" localSheetId="3">blank!#REF!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8" i="1" l="1"/>
  <c r="P68" i="1"/>
  <c r="J68" i="1"/>
  <c r="K68" i="1" s="1"/>
  <c r="V67" i="1"/>
  <c r="P67" i="1"/>
  <c r="J67" i="1"/>
  <c r="K67" i="1" s="1"/>
  <c r="V66" i="1"/>
  <c r="P66" i="1"/>
  <c r="J66" i="1"/>
  <c r="K66" i="1" s="1"/>
  <c r="V65" i="1"/>
  <c r="P65" i="1"/>
  <c r="K65" i="1"/>
  <c r="J65" i="1"/>
  <c r="V64" i="1"/>
  <c r="P64" i="1"/>
  <c r="J64" i="1"/>
  <c r="K64" i="1" s="1"/>
  <c r="V63" i="1"/>
  <c r="P63" i="1"/>
  <c r="J63" i="1"/>
  <c r="K63" i="1" s="1"/>
  <c r="V62" i="1"/>
  <c r="P62" i="1"/>
  <c r="J62" i="1"/>
  <c r="K62" i="1" s="1"/>
  <c r="V61" i="1"/>
  <c r="P61" i="1"/>
  <c r="J61" i="1"/>
  <c r="K61" i="1" s="1"/>
  <c r="V60" i="1"/>
  <c r="P60" i="1"/>
  <c r="J60" i="1"/>
  <c r="K60" i="1" s="1"/>
  <c r="V59" i="1"/>
  <c r="P59" i="1"/>
  <c r="K59" i="1"/>
  <c r="J59" i="1"/>
  <c r="V58" i="1"/>
  <c r="P58" i="1"/>
  <c r="J58" i="1"/>
  <c r="K58" i="1" s="1"/>
  <c r="V57" i="1"/>
  <c r="P57" i="1"/>
  <c r="J57" i="1"/>
  <c r="K57" i="1" s="1"/>
  <c r="V56" i="1"/>
  <c r="P56" i="1"/>
  <c r="J56" i="1"/>
  <c r="K56" i="1" s="1"/>
  <c r="V55" i="1"/>
  <c r="P55" i="1"/>
  <c r="J55" i="1"/>
  <c r="K55" i="1" s="1"/>
  <c r="V53" i="1"/>
  <c r="P53" i="1"/>
  <c r="J53" i="1"/>
  <c r="K53" i="1" s="1"/>
  <c r="V52" i="1"/>
  <c r="P52" i="1"/>
  <c r="J52" i="1"/>
  <c r="K52" i="1" s="1"/>
  <c r="V51" i="1"/>
  <c r="P51" i="1"/>
  <c r="J51" i="1"/>
  <c r="K51" i="1" s="1"/>
  <c r="V50" i="1"/>
  <c r="P50" i="1"/>
  <c r="K50" i="1"/>
  <c r="J50" i="1"/>
  <c r="V49" i="1"/>
  <c r="P49" i="1"/>
  <c r="J49" i="1"/>
  <c r="K49" i="1" s="1"/>
  <c r="V48" i="1"/>
  <c r="P48" i="1"/>
  <c r="J48" i="1"/>
  <c r="K48" i="1" s="1"/>
  <c r="V47" i="1"/>
  <c r="P47" i="1"/>
  <c r="J47" i="1"/>
  <c r="K47" i="1" s="1"/>
  <c r="V46" i="1"/>
  <c r="P46" i="1"/>
  <c r="J46" i="1"/>
  <c r="K46" i="1" s="1"/>
  <c r="V45" i="1" l="1"/>
  <c r="P45" i="1"/>
  <c r="J45" i="1"/>
  <c r="K45" i="1" s="1"/>
  <c r="V44" i="1"/>
  <c r="P44" i="1"/>
  <c r="J44" i="1"/>
  <c r="K44" i="1" s="1"/>
  <c r="V43" i="1"/>
  <c r="P43" i="1"/>
  <c r="J43" i="1"/>
  <c r="K43" i="1" s="1"/>
  <c r="V42" i="1"/>
  <c r="P42" i="1"/>
  <c r="J42" i="1"/>
  <c r="K42" i="1" s="1"/>
  <c r="V41" i="1" l="1"/>
  <c r="P41" i="1"/>
  <c r="J41" i="1"/>
  <c r="K41" i="1" s="1"/>
  <c r="V40" i="1"/>
  <c r="P40" i="1"/>
  <c r="J40" i="1"/>
  <c r="K40" i="1" s="1"/>
  <c r="V39" i="1"/>
  <c r="P39" i="1"/>
  <c r="J39" i="1"/>
  <c r="K39" i="1" s="1"/>
  <c r="V38" i="1"/>
  <c r="P38" i="1"/>
  <c r="J38" i="1"/>
  <c r="K38" i="1" s="1"/>
  <c r="V37" i="1" l="1"/>
  <c r="P37" i="1"/>
  <c r="J37" i="1"/>
  <c r="K37" i="1" s="1"/>
  <c r="V36" i="1"/>
  <c r="P36" i="1"/>
  <c r="J36" i="1"/>
  <c r="K36" i="1" s="1"/>
  <c r="V35" i="1"/>
  <c r="P35" i="1"/>
  <c r="J35" i="1"/>
  <c r="K35" i="1" s="1"/>
  <c r="V34" i="1"/>
  <c r="P34" i="1"/>
  <c r="J34" i="1"/>
  <c r="K34" i="1" s="1"/>
  <c r="V33" i="1" l="1"/>
  <c r="P33" i="1"/>
  <c r="J33" i="1"/>
  <c r="K33" i="1" s="1"/>
  <c r="V32" i="1"/>
  <c r="P32" i="1"/>
  <c r="J32" i="1"/>
  <c r="K32" i="1" s="1"/>
  <c r="V31" i="1"/>
  <c r="P31" i="1"/>
  <c r="J31" i="1"/>
  <c r="K31" i="1" s="1"/>
  <c r="V30" i="1"/>
  <c r="P30" i="1"/>
  <c r="J30" i="1"/>
  <c r="K30" i="1" s="1"/>
  <c r="V29" i="1"/>
  <c r="P29" i="1"/>
  <c r="J29" i="1"/>
  <c r="K29" i="1" s="1"/>
  <c r="V28" i="1"/>
  <c r="P28" i="1"/>
  <c r="J28" i="1"/>
  <c r="K28" i="1" s="1"/>
  <c r="V27" i="1"/>
  <c r="P27" i="1"/>
  <c r="J27" i="1"/>
  <c r="K27" i="1" s="1"/>
  <c r="V26" i="1"/>
  <c r="P26" i="1"/>
  <c r="J26" i="1"/>
  <c r="K26" i="1" s="1"/>
  <c r="V25" i="1" l="1"/>
  <c r="P25" i="1"/>
  <c r="J25" i="1"/>
  <c r="K25" i="1" s="1"/>
  <c r="V24" i="1"/>
  <c r="P24" i="1"/>
  <c r="J24" i="1"/>
  <c r="K24" i="1" s="1"/>
  <c r="V23" i="1"/>
  <c r="P23" i="1"/>
  <c r="J23" i="1"/>
  <c r="K23" i="1" s="1"/>
  <c r="V22" i="1"/>
  <c r="P22" i="1"/>
  <c r="J22" i="1"/>
  <c r="K22" i="1" s="1"/>
  <c r="V21" i="1"/>
  <c r="P21" i="1"/>
  <c r="J21" i="1"/>
  <c r="K21" i="1" s="1"/>
  <c r="V20" i="1"/>
  <c r="P20" i="1"/>
  <c r="J20" i="1"/>
  <c r="K20" i="1" s="1"/>
  <c r="V19" i="1"/>
  <c r="P19" i="1"/>
  <c r="J19" i="1"/>
  <c r="K19" i="1" s="1"/>
  <c r="V18" i="1"/>
  <c r="P18" i="1"/>
  <c r="J18" i="1"/>
  <c r="K18" i="1" s="1"/>
  <c r="W47" i="3" l="1"/>
  <c r="W46" i="3"/>
  <c r="W45" i="3"/>
  <c r="W44" i="3"/>
  <c r="W43" i="3"/>
  <c r="W42" i="3"/>
  <c r="W41" i="3"/>
  <c r="W40" i="3"/>
  <c r="V17" i="1"/>
  <c r="P17" i="1"/>
  <c r="J17" i="1"/>
  <c r="K17" i="1" s="1"/>
  <c r="V16" i="1"/>
  <c r="P16" i="1"/>
  <c r="J16" i="1"/>
  <c r="K16" i="1" s="1"/>
  <c r="V15" i="1"/>
  <c r="P15" i="1"/>
  <c r="J15" i="1"/>
  <c r="K15" i="1" s="1"/>
  <c r="V14" i="1"/>
  <c r="P14" i="1"/>
  <c r="J14" i="1"/>
  <c r="K14" i="1" s="1"/>
  <c r="V13" i="1"/>
  <c r="P13" i="1"/>
  <c r="J13" i="1"/>
  <c r="K13" i="1" s="1"/>
  <c r="V12" i="1"/>
  <c r="P12" i="1"/>
  <c r="J12" i="1"/>
  <c r="K12" i="1" s="1"/>
  <c r="V11" i="1"/>
  <c r="P11" i="1"/>
  <c r="J11" i="1"/>
  <c r="K11" i="1" s="1"/>
  <c r="V10" i="1"/>
  <c r="P10" i="1"/>
  <c r="J10" i="1"/>
  <c r="K10" i="1" s="1"/>
  <c r="W11" i="3"/>
  <c r="W10" i="3"/>
  <c r="W9" i="3"/>
  <c r="W8" i="3"/>
  <c r="W7" i="3"/>
  <c r="W6" i="3"/>
  <c r="W5" i="3"/>
  <c r="W4" i="3"/>
  <c r="J2" i="1"/>
  <c r="K2" i="1"/>
  <c r="V3" i="1"/>
  <c r="V4" i="1"/>
  <c r="V5" i="1"/>
  <c r="V6" i="1"/>
  <c r="V7" i="1"/>
  <c r="V8" i="1"/>
  <c r="V9" i="1"/>
  <c r="V2" i="1"/>
  <c r="P9" i="1" l="1"/>
  <c r="P7" i="1"/>
  <c r="P2" i="1"/>
  <c r="P3" i="1"/>
  <c r="P4" i="1"/>
  <c r="P5" i="1"/>
  <c r="P6" i="1"/>
  <c r="P8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</calcChain>
</file>

<file path=xl/sharedStrings.xml><?xml version="1.0" encoding="utf-8"?>
<sst xmlns="http://schemas.openxmlformats.org/spreadsheetml/2006/main" count="793" uniqueCount="387">
  <si>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</si>
  <si>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</si>
  <si>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</si>
  <si>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</si>
  <si>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</si>
  <si>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</si>
  <si>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</si>
  <si>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</si>
  <si>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</si>
  <si>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</si>
  <si>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</si>
  <si>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</si>
  <si>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</si>
  <si>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</si>
  <si>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</si>
  <si>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</si>
  <si>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</si>
  <si>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</si>
  <si>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</si>
  <si>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</si>
  <si>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</si>
  <si>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</si>
  <si>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</si>
  <si>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/>
  </si>
  <si>
    <t>Br8325</t>
  </si>
  <si>
    <t>1v_svb</t>
  </si>
  <si>
    <t>2v_svb</t>
  </si>
  <si>
    <t>3v_svb</t>
  </si>
  <si>
    <t>4v_svb</t>
  </si>
  <si>
    <t>5v_svb</t>
  </si>
  <si>
    <t>Br8492</t>
  </si>
  <si>
    <t>6v_svb</t>
  </si>
  <si>
    <t>7v_svb</t>
  </si>
  <si>
    <t>8v_svb</t>
  </si>
  <si>
    <t>V11U08-082</t>
  </si>
  <si>
    <t>V11U08-083</t>
  </si>
  <si>
    <t>NAc</t>
  </si>
  <si>
    <t>SI-TT-D9</t>
  </si>
  <si>
    <t>TGGTCCCAAG</t>
  </si>
  <si>
    <t>CCTCTGGCGT</t>
  </si>
  <si>
    <t>ACGCCAGAGG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</si>
  <si>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</si>
  <si>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</si>
  <si>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</si>
  <si>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</si>
  <si>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</si>
  <si>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</si>
  <si>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</si>
  <si>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</si>
  <si>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</si>
  <si>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</si>
  <si>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</si>
  <si>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</si>
  <si>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</si>
  <si>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</si>
  <si>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</si>
  <si>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</si>
  <si>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</si>
  <si>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</si>
  <si>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</si>
  <si>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</si>
  <si>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</si>
  <si>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</si>
  <si>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</si>
  <si>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</si>
  <si>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</si>
  <si>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</si>
  <si>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</si>
  <si>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</si>
  <si>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sample1-Vis1-Br8325-lib</t>
  </si>
  <si>
    <t>sample2-Vis1-Br8325-lib</t>
  </si>
  <si>
    <t>Name on BioA run</t>
  </si>
  <si>
    <t>Name for Sequencing</t>
  </si>
  <si>
    <t>Dilution (1 in N)</t>
  </si>
  <si>
    <t>sample4-Vis1-lib</t>
  </si>
  <si>
    <t>sample5-Vis1-lib</t>
  </si>
  <si>
    <t>sample6-Vis1-lib</t>
  </si>
  <si>
    <t>Back - 7</t>
  </si>
  <si>
    <t>Back - 8</t>
  </si>
  <si>
    <t>NO DILUTION</t>
  </si>
  <si>
    <t>Sample name for BioA</t>
  </si>
  <si>
    <t>sample1_Br8325</t>
  </si>
  <si>
    <t>sample2_Br8325</t>
  </si>
  <si>
    <t>sample3_Br8325</t>
  </si>
  <si>
    <t>sample4_Br8325</t>
  </si>
  <si>
    <t>sample5_Br8492</t>
  </si>
  <si>
    <t>sample6_Br8492</t>
  </si>
  <si>
    <t>sample7_Br8492</t>
  </si>
  <si>
    <t>sample8_Br8492</t>
  </si>
  <si>
    <t>9v_svb</t>
  </si>
  <si>
    <t>Br6471</t>
  </si>
  <si>
    <t>V11U23-406</t>
  </si>
  <si>
    <t>SI-TT-D10</t>
  </si>
  <si>
    <t>ATGCGAATGG</t>
  </si>
  <si>
    <t>ACAAGTGTCG</t>
  </si>
  <si>
    <t>CGACACTTGT</t>
  </si>
  <si>
    <t>10v_svb</t>
  </si>
  <si>
    <t>SI-TT-E10</t>
  </si>
  <si>
    <t>CACAATCCCA</t>
  </si>
  <si>
    <t>ATATCCACAA</t>
  </si>
  <si>
    <t>TTGTGGATAT</t>
  </si>
  <si>
    <t>11v_svb</t>
  </si>
  <si>
    <t>Br8667</t>
  </si>
  <si>
    <t>SI-TT-F10</t>
  </si>
  <si>
    <t>CCGGCAACTG</t>
  </si>
  <si>
    <t>CGGTTTAACA</t>
  </si>
  <si>
    <t>TGTTAAACCG</t>
  </si>
  <si>
    <t>12v_svb</t>
  </si>
  <si>
    <t>SI-TT-G10</t>
  </si>
  <si>
    <t>ACTTTACGTG</t>
  </si>
  <si>
    <t>TGAACGCCCT</t>
  </si>
  <si>
    <t>AGGGCGTTCA</t>
  </si>
  <si>
    <t>13v_svb</t>
  </si>
  <si>
    <t>Br2720</t>
  </si>
  <si>
    <t>V11U23-404</t>
  </si>
  <si>
    <t>SI-TT-H10</t>
  </si>
  <si>
    <t>TTATCTAGGG</t>
  </si>
  <si>
    <t>AAAGGCTCTA</t>
  </si>
  <si>
    <t>TAGAGCCTTT</t>
  </si>
  <si>
    <t>14v_svb</t>
  </si>
  <si>
    <t>SI-TT-A11</t>
  </si>
  <si>
    <t>CGGAACCCAA</t>
  </si>
  <si>
    <t>GATTCGAGGA</t>
  </si>
  <si>
    <t>TCCTCGAATC</t>
  </si>
  <si>
    <t>15v_svb</t>
  </si>
  <si>
    <t>SI-TT-B11</t>
  </si>
  <si>
    <t>TCTTACTTGC</t>
  </si>
  <si>
    <t>TGACCTCTAG</t>
  </si>
  <si>
    <t>CTAGAGGTCA</t>
  </si>
  <si>
    <t>16v_svb</t>
  </si>
  <si>
    <t>SI-TT-C11</t>
  </si>
  <si>
    <t>ATGGGTGAAA</t>
  </si>
  <si>
    <t>CTTGGGAATT</t>
  </si>
  <si>
    <t>AATTCCCAAG</t>
  </si>
  <si>
    <t>sample9-Vis2-Br6471-cDNA</t>
  </si>
  <si>
    <t>sample10-Vis2-Br6471-cDNA</t>
  </si>
  <si>
    <t>sample11-Vis2-Br8667-cDNA</t>
  </si>
  <si>
    <t>sample12-Vis2-Br8667-cDNA</t>
  </si>
  <si>
    <t>sample13-Vis2-Br2720-cDNA</t>
  </si>
  <si>
    <t>sample14-Vis2-Br2720-cDNA</t>
  </si>
  <si>
    <t>sample15-Vis2-Br2720-cDNA</t>
  </si>
  <si>
    <t>sample16-Vis2-Br2720-cDNA</t>
  </si>
  <si>
    <t>sample9-Vis2-lib</t>
  </si>
  <si>
    <t>sample10-Vis2-lib</t>
  </si>
  <si>
    <t>sample11-Vis2-lib</t>
  </si>
  <si>
    <t>sample12-Vis2-lib</t>
  </si>
  <si>
    <t>sample13-Vis2-lib</t>
  </si>
  <si>
    <t>sample14-Vis2-lib</t>
  </si>
  <si>
    <t>sample15-Vis2-lib</t>
  </si>
  <si>
    <t>sample16-Vis2-lib</t>
  </si>
  <si>
    <t>NO DILUTIONS</t>
  </si>
  <si>
    <t>17v_svb</t>
  </si>
  <si>
    <t>Br6423</t>
  </si>
  <si>
    <t>V11U23-403</t>
  </si>
  <si>
    <t>SI-TT-A1</t>
  </si>
  <si>
    <t>GTAACATGCG</t>
  </si>
  <si>
    <t>AGTGTTACCT</t>
  </si>
  <si>
    <t>AGGTAACACT</t>
  </si>
  <si>
    <t>18v_svb</t>
  </si>
  <si>
    <t>SI-TT-B1</t>
  </si>
  <si>
    <t>ACAGTAACTA</t>
  </si>
  <si>
    <t>ACAGTTCGTT</t>
  </si>
  <si>
    <t>AACGAACTGT</t>
  </si>
  <si>
    <t>19v_svb</t>
  </si>
  <si>
    <t>SI-TT-C1</t>
  </si>
  <si>
    <t>TGCGCGGTTT</t>
  </si>
  <si>
    <t>CAAGGATAAA</t>
  </si>
  <si>
    <t>TTTATCCTTG</t>
  </si>
  <si>
    <t>20v_svb</t>
  </si>
  <si>
    <t>SI-TT-D1</t>
  </si>
  <si>
    <t>TGCAATGTTC</t>
  </si>
  <si>
    <t>GCTTGTCGAA</t>
  </si>
  <si>
    <t>TTCGACAAGC</t>
  </si>
  <si>
    <t>21v_svb</t>
  </si>
  <si>
    <t>Br6522</t>
  </si>
  <si>
    <t>V11U23-405</t>
  </si>
  <si>
    <t>SI-TT-E1</t>
  </si>
  <si>
    <t>TTATTCGAGG</t>
  </si>
  <si>
    <t>CTGTCCTGCT</t>
  </si>
  <si>
    <t>AGCAGGACAG</t>
  </si>
  <si>
    <t>22v_svb</t>
  </si>
  <si>
    <t>SI-TT-F1</t>
  </si>
  <si>
    <t>AAGATTGGAT</t>
  </si>
  <si>
    <t>AGCGGGATTT</t>
  </si>
  <si>
    <t>AAATCCCGCT</t>
  </si>
  <si>
    <t>23v_svb</t>
  </si>
  <si>
    <t>SI-TT-G1</t>
  </si>
  <si>
    <t>TGTAGTCATT</t>
  </si>
  <si>
    <t>CTTGATCGTA</t>
  </si>
  <si>
    <t>TACGATCAAG</t>
  </si>
  <si>
    <t>24v_svb</t>
  </si>
  <si>
    <t>SI-TT-H1</t>
  </si>
  <si>
    <t>ACAATGTGAA</t>
  </si>
  <si>
    <t>CGTACCGTTA</t>
  </si>
  <si>
    <t>TAACGGTACG</t>
  </si>
  <si>
    <t>25v_svb</t>
  </si>
  <si>
    <t>V11D01-385</t>
  </si>
  <si>
    <t>SI-TT-D12</t>
  </si>
  <si>
    <t>GAATTGGTTA</t>
  </si>
  <si>
    <t>ACTCTAGTAG</t>
  </si>
  <si>
    <t>CTACTAGAGT</t>
  </si>
  <si>
    <t>26v_svb</t>
  </si>
  <si>
    <t>SI-TT-E12</t>
  </si>
  <si>
    <t>CGTCCACCTG</t>
  </si>
  <si>
    <t>CATTCATGAC</t>
  </si>
  <si>
    <t>GTCATGAATG</t>
  </si>
  <si>
    <t>27v_svb</t>
  </si>
  <si>
    <t>SI-TT-F12</t>
  </si>
  <si>
    <t>GAGACGCACG</t>
  </si>
  <si>
    <t>CTATGAACAT</t>
  </si>
  <si>
    <t>ATGTTCATAG</t>
  </si>
  <si>
    <t>28v_svb</t>
  </si>
  <si>
    <t>SI-TT-G12</t>
  </si>
  <si>
    <t>CTTGCATAAA</t>
  </si>
  <si>
    <t>ATCAGGGCTT</t>
  </si>
  <si>
    <t>AAGCCCTGAT</t>
  </si>
  <si>
    <t>29v_svb</t>
  </si>
  <si>
    <t>V11D01-386</t>
  </si>
  <si>
    <t>SI-TT-H12</t>
  </si>
  <si>
    <t>TGATGATTCA</t>
  </si>
  <si>
    <t>GTAGGAGTCG</t>
  </si>
  <si>
    <t>CGACTCCTAC</t>
  </si>
  <si>
    <t>30v_svb</t>
  </si>
  <si>
    <t>SI-TT-A2</t>
  </si>
  <si>
    <t>GTGGATCAAA</t>
  </si>
  <si>
    <t>GCCAACCCTG</t>
  </si>
  <si>
    <t>CAGGGTTGGC</t>
  </si>
  <si>
    <t>31v_svb</t>
  </si>
  <si>
    <t>SI-TT-B2</t>
  </si>
  <si>
    <t>TCTACCATTT</t>
  </si>
  <si>
    <t>CGGGAGAGTC</t>
  </si>
  <si>
    <t>GACTCTCCCG</t>
  </si>
  <si>
    <t>32v_svb</t>
  </si>
  <si>
    <t>SI-TT-C2</t>
  </si>
  <si>
    <t>CAATCCCGAC</t>
  </si>
  <si>
    <t>CCGAGTAGTA</t>
  </si>
  <si>
    <t>TACTACTCGG</t>
  </si>
  <si>
    <t>Nac</t>
  </si>
  <si>
    <t>V12D07-074</t>
  </si>
  <si>
    <t>33V_SVB</t>
  </si>
  <si>
    <t>34V_SVB</t>
  </si>
  <si>
    <t>35V_SVB</t>
  </si>
  <si>
    <t>36V_SVB</t>
  </si>
  <si>
    <t>Br3942</t>
  </si>
  <si>
    <t>Br2743</t>
  </si>
  <si>
    <t>37v_NAc_SVB</t>
  </si>
  <si>
    <t>V12D07-078</t>
  </si>
  <si>
    <t>38v_NAc_SVB</t>
  </si>
  <si>
    <t>39v_NAc_SVB</t>
  </si>
  <si>
    <t>40v_NAc_SVB</t>
  </si>
  <si>
    <t>SI-TT-D2</t>
  </si>
  <si>
    <t>TTAATACGCG</t>
  </si>
  <si>
    <t>CACCTCGGGT</t>
  </si>
  <si>
    <t>ACCCGAGGTG</t>
  </si>
  <si>
    <t>41v_NAc_SVB</t>
  </si>
  <si>
    <t>V12-D07-333</t>
  </si>
  <si>
    <t>SI-TT-E2</t>
  </si>
  <si>
    <t>ATGGAGGGAG</t>
  </si>
  <si>
    <t>ATAACCCATT</t>
  </si>
  <si>
    <t>AATGGGTTAT</t>
  </si>
  <si>
    <t>42v_NAc_SVB</t>
  </si>
  <si>
    <t>SI-TT-F2</t>
  </si>
  <si>
    <t>AAGGGCCGCA</t>
  </si>
  <si>
    <t>CTGATTCCTC</t>
  </si>
  <si>
    <t>GAGGAATCAG</t>
  </si>
  <si>
    <t>43v_NAc_SVB</t>
  </si>
  <si>
    <t>SI-TT-G2</t>
  </si>
  <si>
    <t>CATGTGGGTT</t>
  </si>
  <si>
    <t>GATTCCTTTA</t>
  </si>
  <si>
    <t>TAAAGGAATC</t>
  </si>
  <si>
    <t>44v_NAc_SVB</t>
  </si>
  <si>
    <t>SI-TT-H2</t>
  </si>
  <si>
    <t>TAGCATAGTG</t>
  </si>
  <si>
    <t>CGGCTCTGTC</t>
  </si>
  <si>
    <t>GACAGAGCCG</t>
  </si>
  <si>
    <t>45v_Nac_SVB</t>
  </si>
  <si>
    <t>V13F06-313</t>
  </si>
  <si>
    <t>SI-TT-E6</t>
  </si>
  <si>
    <t>TTGAGAGTCA</t>
  </si>
  <si>
    <t>AACCTGGTAG</t>
  </si>
  <si>
    <t>CTACCAGGTT</t>
  </si>
  <si>
    <t>46v_Nac_SVB</t>
  </si>
  <si>
    <t>SI-TT-F6</t>
  </si>
  <si>
    <t>TTGCCCGTGC</t>
  </si>
  <si>
    <t>GCGTGAGATT</t>
  </si>
  <si>
    <t>AATCTCACGC</t>
  </si>
  <si>
    <t>47v_Nac_SVB</t>
  </si>
  <si>
    <t>SI-TT-F7</t>
  </si>
  <si>
    <t>AATGTATCCA</t>
  </si>
  <si>
    <t>AATGAGCTTA</t>
  </si>
  <si>
    <t>TAAGCTCATT</t>
  </si>
  <si>
    <t>48v_Nac_SVB</t>
  </si>
  <si>
    <t>SI-TT-G6</t>
  </si>
  <si>
    <t>GCGGGTAAGT</t>
  </si>
  <si>
    <t>TAGCACTAAG</t>
  </si>
  <si>
    <t>CTTAGTGCTA</t>
  </si>
  <si>
    <t>49v_Nac_SVB</t>
  </si>
  <si>
    <t>V13M06-376</t>
  </si>
  <si>
    <t>SI-TT-B7</t>
  </si>
  <si>
    <t>GCCTTCGGTA</t>
  </si>
  <si>
    <t>CCAACGATTT</t>
  </si>
  <si>
    <t>AAATCGTTGG</t>
  </si>
  <si>
    <t>50v_Nac_SVB</t>
  </si>
  <si>
    <t>SI-TT-C7</t>
  </si>
  <si>
    <t>CGCGCACTTA</t>
  </si>
  <si>
    <t>CCTGTATTCT</t>
  </si>
  <si>
    <t>AGAATACAGG</t>
  </si>
  <si>
    <t>51v_Nac_SVB</t>
  </si>
  <si>
    <t>SI-TT-D7</t>
  </si>
  <si>
    <t>CCTGTCAGGG</t>
  </si>
  <si>
    <t>AGCCCGTAAC</t>
  </si>
  <si>
    <t>GTTACGGGCT</t>
  </si>
  <si>
    <t>52v_Nac_SVB</t>
  </si>
  <si>
    <t>SI-TT-G7</t>
  </si>
  <si>
    <t>GTTTCACGAT</t>
  </si>
  <si>
    <t>TTCGGCCAAA</t>
  </si>
  <si>
    <t>TTTGGCCGAA</t>
  </si>
  <si>
    <t>54v_NAc_SVB</t>
  </si>
  <si>
    <t>V11D01-384</t>
  </si>
  <si>
    <t>SI-TT-H5</t>
  </si>
  <si>
    <t>AGCAAGAAGC</t>
  </si>
  <si>
    <t>TTGTGTTTCT</t>
  </si>
  <si>
    <t>AGAAACACAA</t>
  </si>
  <si>
    <t>57v_NAc_SVB</t>
  </si>
  <si>
    <t>V13M06-377</t>
  </si>
  <si>
    <t>SI-TT-E8</t>
  </si>
  <si>
    <t>GAGCAAGGGC</t>
  </si>
  <si>
    <t>ATTGACTTGG</t>
  </si>
  <si>
    <t>CCAAGTCAAT</t>
  </si>
  <si>
    <t>58v_NAc_SVB</t>
  </si>
  <si>
    <t>SI-TT-F8</t>
  </si>
  <si>
    <t>CTCCTTTAGA</t>
  </si>
  <si>
    <t>GACATAGCTC</t>
  </si>
  <si>
    <t>GAGCTATGTC</t>
  </si>
  <si>
    <t>59v_NAc_SVB</t>
  </si>
  <si>
    <t>SI-TT-G8</t>
  </si>
  <si>
    <t>TAAGCAACTG</t>
  </si>
  <si>
    <t>CTATACTCAA</t>
  </si>
  <si>
    <t>TTGAGTATAG</t>
  </si>
  <si>
    <t>60v_NAc_SVB</t>
  </si>
  <si>
    <t>SI-TT-H8</t>
  </si>
  <si>
    <t>ATAAGGATAC</t>
  </si>
  <si>
    <t>ATAGATAGGG</t>
  </si>
  <si>
    <t>CCCTATCTAT</t>
  </si>
  <si>
    <t>61v_NAc_SVB</t>
  </si>
  <si>
    <t>V13M06-378</t>
  </si>
  <si>
    <t>SI-TT-B9</t>
  </si>
  <si>
    <t>TATTGAGGCA</t>
  </si>
  <si>
    <t>CAGGTAAGTG</t>
  </si>
  <si>
    <t>CACTTACCTG</t>
  </si>
  <si>
    <t>62v_NAc_SVB</t>
  </si>
  <si>
    <t>SI-TT-C9</t>
  </si>
  <si>
    <t>TATCAGCCTA</t>
  </si>
  <si>
    <t>GTTTCGTCCT</t>
  </si>
  <si>
    <t>AGGACGAAAC</t>
  </si>
  <si>
    <t>63v_NAc_SVB</t>
  </si>
  <si>
    <t>64v_NAc_SVB</t>
  </si>
  <si>
    <t>Br6432</t>
  </si>
  <si>
    <t>Br6471-Left</t>
  </si>
  <si>
    <t>Br6471-left</t>
  </si>
  <si>
    <t>Br2743-Left</t>
  </si>
  <si>
    <t>73v_NAc_SVB</t>
  </si>
  <si>
    <t>Hs_Br3942</t>
  </si>
  <si>
    <t>V13M06-379</t>
  </si>
  <si>
    <t>SI-TT-C6</t>
  </si>
  <si>
    <t>ACGACTACCA</t>
  </si>
  <si>
    <t>ACGACCCTAA</t>
  </si>
  <si>
    <t>TTAGGGTCGT</t>
  </si>
  <si>
    <t>74v_NAc_SVB</t>
  </si>
  <si>
    <t>SI-TT-H4</t>
  </si>
  <si>
    <t>AGTTTCCTGG</t>
  </si>
  <si>
    <t>TGCCACACAG</t>
  </si>
  <si>
    <t>CTGTGTGGCA</t>
  </si>
  <si>
    <t>75v_NAc_SVB</t>
  </si>
  <si>
    <t>SI-TT-A5</t>
  </si>
  <si>
    <t>GTAGCCCTGT</t>
  </si>
  <si>
    <t>GAGCATCTAT</t>
  </si>
  <si>
    <t>ATAGATGCTC</t>
  </si>
  <si>
    <t>76v_NAc_SVB</t>
  </si>
  <si>
    <t>SI-TT-B5</t>
  </si>
  <si>
    <t>TCGGCTCTAC</t>
  </si>
  <si>
    <t>CCGATGGTCT</t>
  </si>
  <si>
    <t>AGACCATCGG</t>
  </si>
  <si>
    <t>78v_NAc_SVB</t>
  </si>
  <si>
    <t>Hs_Br8667</t>
  </si>
  <si>
    <t>V13M13-362</t>
  </si>
  <si>
    <t>79v_NAc_SVB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</si>
</sst>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2" fontId="0" fillId="0" borderId="1" xfId="0" applyNumberFormat="1" applyBorder="1"/>
    <xf numFmtId="2" fontId="9" fillId="0" borderId="4" xfId="0" applyNumberFormat="1" applyFont="1" applyBorder="1"/>
    <xf numFmtId="4" fontId="0" fillId="0" borderId="1" xfId="0" applyNumberFormat="1" applyBorder="1"/>
    <xf numFmtId="4" fontId="9" fillId="0" borderId="5" xfId="0" applyNumberFormat="1" applyFont="1" applyBorder="1"/>
    <xf numFmtId="0" fontId="0" fillId="0" borderId="6" xfId="0" applyBorder="1"/>
    <xf numFmtId="0" fontId="9" fillId="0" borderId="4" xfId="0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8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  <cellStyle name="Percent 2" xfId="8" xr:uid="{25A72E37-BEE6-164C-B6CF-6D8F7439DB3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63500</xdr:rowOff>
    </xdr:from>
    <xdr:to>
      <xdr:col>10</xdr:col>
      <xdr:colOff>444500</xdr:colOff>
      <xdr:row>34</xdr:row>
      <xdr:rowOff>198080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CCAD5E-C136-A94F-A6B6-89B3B3A9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3500"/>
          <a:ext cx="8547100" cy="803398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37</xdr:row>
      <xdr:rowOff>139700</xdr:rowOff>
    </xdr:from>
    <xdr:to>
      <xdr:col>9</xdr:col>
      <xdr:colOff>482600</xdr:colOff>
      <xdr:row>71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B5E16-91BE-4B4F-8799-429BD10F8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5682"/>
        <a:stretch/>
      </xdr:blipFill>
      <xdr:spPr>
        <a:xfrm>
          <a:off x="368300" y="8648700"/>
          <a:ext cx="7772400" cy="7721600"/>
        </a:xfrm>
        <a:prstGeom prst="rect">
          <a:avLst/>
        </a:prstGeom>
      </xdr:spPr>
    </xdr:pic>
    <xdr:clientData/>
  </xdr:twoCellAnchor>
  <xdr:twoCellAnchor>
    <xdr:from>
      <xdr:col>0</xdr:col>
      <xdr:colOff>482600</xdr:colOff>
      <xdr:row>37</xdr:row>
      <xdr:rowOff>177800</xdr:rowOff>
    </xdr:from>
    <xdr:to>
      <xdr:col>4</xdr:col>
      <xdr:colOff>25400</xdr:colOff>
      <xdr:row>55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96E8E5-5F65-1A4C-BCFF-BC71B75C85CE}"/>
            </a:ext>
          </a:extLst>
        </xdr:cNvPr>
        <xdr:cNvSpPr/>
      </xdr:nvSpPr>
      <xdr:spPr>
        <a:xfrm>
          <a:off x="482600" y="8686800"/>
          <a:ext cx="2946400" cy="3517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114300</xdr:rowOff>
    </xdr:from>
    <xdr:to>
      <xdr:col>9</xdr:col>
      <xdr:colOff>279400</xdr:colOff>
      <xdr:row>42</xdr:row>
      <xdr:rowOff>16025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A8467-9321-53B0-BA9B-8B07A833F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4300"/>
          <a:ext cx="7772400" cy="8817125"/>
        </a:xfrm>
        <a:prstGeom prst="rect">
          <a:avLst/>
        </a:prstGeom>
      </xdr:spPr>
    </xdr:pic>
    <xdr:clientData/>
  </xdr:twoCellAnchor>
  <xdr:twoCellAnchor>
    <xdr:from>
      <xdr:col>6</xdr:col>
      <xdr:colOff>88900</xdr:colOff>
      <xdr:row>28</xdr:row>
      <xdr:rowOff>127000</xdr:rowOff>
    </xdr:from>
    <xdr:to>
      <xdr:col>9</xdr:col>
      <xdr:colOff>114300</xdr:colOff>
      <xdr:row>35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FA16E5-FFA3-7D43-BC6B-A9512F451F22}"/>
            </a:ext>
          </a:extLst>
        </xdr:cNvPr>
        <xdr:cNvSpPr/>
      </xdr:nvSpPr>
      <xdr:spPr>
        <a:xfrm>
          <a:off x="5194300" y="61976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177800</xdr:colOff>
      <xdr:row>35</xdr:row>
      <xdr:rowOff>76200</xdr:rowOff>
    </xdr:from>
    <xdr:to>
      <xdr:col>6</xdr:col>
      <xdr:colOff>88900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635E6-A69B-2441-8488-5671D452BF50}"/>
            </a:ext>
          </a:extLst>
        </xdr:cNvPr>
        <xdr:cNvSpPr/>
      </xdr:nvSpPr>
      <xdr:spPr>
        <a:xfrm>
          <a:off x="177800" y="75692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1</xdr:row>
      <xdr:rowOff>88900</xdr:rowOff>
    </xdr:from>
    <xdr:to>
      <xdr:col>4</xdr:col>
      <xdr:colOff>495300</xdr:colOff>
      <xdr:row>17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39763-7889-A441-98E8-5967F328699C}"/>
            </a:ext>
          </a:extLst>
        </xdr:cNvPr>
        <xdr:cNvSpPr/>
      </xdr:nvSpPr>
      <xdr:spPr>
        <a:xfrm>
          <a:off x="3136900" y="292100"/>
          <a:ext cx="762000" cy="3251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203200</xdr:colOff>
      <xdr:row>45</xdr:row>
      <xdr:rowOff>63500</xdr:rowOff>
    </xdr:from>
    <xdr:to>
      <xdr:col>9</xdr:col>
      <xdr:colOff>317500</xdr:colOff>
      <xdr:row>89</xdr:row>
      <xdr:rowOff>34003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7AE956-0D7A-9F98-FC60-98108CA6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9588500"/>
          <a:ext cx="7772400" cy="9165303"/>
        </a:xfrm>
        <a:prstGeom prst="rect">
          <a:avLst/>
        </a:prstGeom>
      </xdr:spPr>
    </xdr:pic>
    <xdr:clientData/>
  </xdr:twoCellAnchor>
  <xdr:twoCellAnchor>
    <xdr:from>
      <xdr:col>6</xdr:col>
      <xdr:colOff>215900</xdr:colOff>
      <xdr:row>75</xdr:row>
      <xdr:rowOff>63500</xdr:rowOff>
    </xdr:from>
    <xdr:to>
      <xdr:col>9</xdr:col>
      <xdr:colOff>241300</xdr:colOff>
      <xdr:row>82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170AEAF-201B-7640-BEDD-BF64AE86185B}"/>
            </a:ext>
          </a:extLst>
        </xdr:cNvPr>
        <xdr:cNvSpPr/>
      </xdr:nvSpPr>
      <xdr:spPr>
        <a:xfrm>
          <a:off x="5321300" y="159385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304800</xdr:colOff>
      <xdr:row>81</xdr:row>
      <xdr:rowOff>165100</xdr:rowOff>
    </xdr:from>
    <xdr:to>
      <xdr:col>6</xdr:col>
      <xdr:colOff>215900</xdr:colOff>
      <xdr:row>88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29126A-ACCF-4248-A20C-7D8BB6614CE1}"/>
            </a:ext>
          </a:extLst>
        </xdr:cNvPr>
        <xdr:cNvSpPr/>
      </xdr:nvSpPr>
      <xdr:spPr>
        <a:xfrm>
          <a:off x="304800" y="172593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685800</xdr:colOff>
      <xdr:row>46</xdr:row>
      <xdr:rowOff>38100</xdr:rowOff>
    </xdr:from>
    <xdr:to>
      <xdr:col>4</xdr:col>
      <xdr:colOff>596900</xdr:colOff>
      <xdr:row>63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7BF041-B2EB-C845-83CD-805B8F55553D}"/>
            </a:ext>
          </a:extLst>
        </xdr:cNvPr>
        <xdr:cNvSpPr/>
      </xdr:nvSpPr>
      <xdr:spPr>
        <a:xfrm>
          <a:off x="3238500" y="9766300"/>
          <a:ext cx="7620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114300</xdr:colOff>
      <xdr:row>92</xdr:row>
      <xdr:rowOff>63500</xdr:rowOff>
    </xdr:from>
    <xdr:to>
      <xdr:col>10</xdr:col>
      <xdr:colOff>40386</xdr:colOff>
      <xdr:row>124</xdr:row>
      <xdr:rowOff>160055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14C8E5-28AD-15CD-0389-428667F1D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9392900"/>
          <a:ext cx="8435086" cy="6789455"/>
        </a:xfrm>
        <a:prstGeom prst="rect">
          <a:avLst/>
        </a:prstGeom>
      </xdr:spPr>
    </xdr:pic>
    <xdr:clientData/>
  </xdr:twoCellAnchor>
  <xdr:twoCellAnchor>
    <xdr:from>
      <xdr:col>2</xdr:col>
      <xdr:colOff>431800</xdr:colOff>
      <xdr:row>93</xdr:row>
      <xdr:rowOff>88900</xdr:rowOff>
    </xdr:from>
    <xdr:to>
      <xdr:col>3</xdr:col>
      <xdr:colOff>152400</xdr:colOff>
      <xdr:row>110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326CFE-2DE9-004C-816C-2210A9AF581A}"/>
            </a:ext>
          </a:extLst>
        </xdr:cNvPr>
        <xdr:cNvSpPr/>
      </xdr:nvSpPr>
      <xdr:spPr>
        <a:xfrm>
          <a:off x="2133600" y="19621500"/>
          <a:ext cx="5715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117</xdr:row>
      <xdr:rowOff>63500</xdr:rowOff>
    </xdr:from>
    <xdr:to>
      <xdr:col>9</xdr:col>
      <xdr:colOff>660400</xdr:colOff>
      <xdr:row>124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C7062F-1135-7648-B926-3AE3039D85F5}"/>
            </a:ext>
          </a:extLst>
        </xdr:cNvPr>
        <xdr:cNvSpPr/>
      </xdr:nvSpPr>
      <xdr:spPr>
        <a:xfrm>
          <a:off x="2857500" y="24663400"/>
          <a:ext cx="54610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127</xdr:row>
      <xdr:rowOff>165100</xdr:rowOff>
    </xdr:from>
    <xdr:to>
      <xdr:col>9</xdr:col>
      <xdr:colOff>647700</xdr:colOff>
      <xdr:row>162</xdr:row>
      <xdr:rowOff>81029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2566E5-850D-6347-965D-39037B882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26797000"/>
          <a:ext cx="7772400" cy="7662929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127</xdr:row>
      <xdr:rowOff>165100</xdr:rowOff>
    </xdr:from>
    <xdr:to>
      <xdr:col>4</xdr:col>
      <xdr:colOff>152400</xdr:colOff>
      <xdr:row>145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71C1A45-F782-2E46-8D48-B7CA209203F1}"/>
            </a:ext>
          </a:extLst>
        </xdr:cNvPr>
        <xdr:cNvSpPr/>
      </xdr:nvSpPr>
      <xdr:spPr>
        <a:xfrm>
          <a:off x="609600" y="26797000"/>
          <a:ext cx="2946400" cy="3543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zoomScale="82" zoomScaleNormal="82" workbookViewId="0">
      <pane ySplit="1" topLeftCell="A40" activePane="bottomLeft" state="frozen"/>
      <selection pane="bottomLeft" activeCell="N76" sqref="N76"/>
    </sheetView>
  </sheetViews>
  <sheetFormatPr baseColWidth="10" defaultColWidth="11.1640625" defaultRowHeight="21" x14ac:dyDescent="0.25"/>
  <cols>
    <col min="1" max="3" width="11.1640625" style="12"/>
    <col min="4" max="4" width="19.33203125" style="12" customWidth="1"/>
    <col min="5" max="5" width="9.33203125" style="12" customWidth="1"/>
    <col min="6" max="6" width="8.1640625" style="12" customWidth="1"/>
    <col min="7" max="7" width="14.83203125" style="12" customWidth="1"/>
    <col min="8" max="8" width="13.1640625" style="12" customWidth="1"/>
    <col min="9" max="9" width="19.5" style="14" customWidth="1"/>
    <col min="10" max="10" width="14" style="12" customWidth="1"/>
    <col min="11" max="12" width="11.1640625" style="12"/>
    <col min="13" max="14" width="16.83203125" style="12" customWidth="1"/>
    <col min="15" max="15" width="19.6640625" style="12" customWidth="1"/>
    <col min="16" max="16" width="16.83203125" style="12" customWidth="1"/>
    <col min="17" max="17" width="16.5" style="12" customWidth="1"/>
    <col min="18" max="18" width="17.5" style="12" bestFit="1" customWidth="1"/>
    <col min="19" max="19" width="19.6640625" style="12" customWidth="1"/>
    <col min="20" max="20" width="20.33203125" style="12" customWidth="1"/>
    <col min="21" max="21" width="15.83203125" style="12" customWidth="1"/>
    <col min="22" max="22" width="15.1640625" style="12" customWidth="1"/>
    <col min="23" max="16384" width="11.1640625" style="12"/>
  </cols>
  <sheetData>
    <row r="1" spans="1:25" s="7" customFormat="1" ht="4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11</v>
      </c>
      <c r="I1" s="6" t="s">
        <v>73</v>
      </c>
      <c r="J1" s="5" t="s">
        <v>13</v>
      </c>
      <c r="K1" s="5" t="s">
        <v>12</v>
      </c>
      <c r="L1" s="5" t="s">
        <v>14</v>
      </c>
      <c r="M1" s="5" t="s">
        <v>19</v>
      </c>
      <c r="N1" s="5" t="s">
        <v>20</v>
      </c>
      <c r="O1" s="5" t="s">
        <v>73</v>
      </c>
      <c r="P1" s="5" t="s">
        <v>20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21</v>
      </c>
      <c r="V1" s="5" t="s">
        <v>22</v>
      </c>
    </row>
    <row r="2" spans="1:25" x14ac:dyDescent="0.25">
      <c r="A2" s="8" t="s">
        <v>25</v>
      </c>
      <c r="B2" s="8" t="s">
        <v>36</v>
      </c>
      <c r="C2" s="8" t="s">
        <v>24</v>
      </c>
      <c r="D2" s="8" t="s">
        <v>34</v>
      </c>
      <c r="E2" s="8" t="s">
        <v>5</v>
      </c>
      <c r="F2" s="9">
        <v>17.09</v>
      </c>
      <c r="G2" s="8">
        <v>18</v>
      </c>
      <c r="H2" s="8">
        <v>3341.81</v>
      </c>
      <c r="I2" s="9">
        <v>3</v>
      </c>
      <c r="J2" s="9">
        <f>(H2*I2*40)/1000</f>
        <v>401.0172</v>
      </c>
      <c r="K2" s="9">
        <f>0.25*J2</f>
        <v>100.2543</v>
      </c>
      <c r="L2" s="8">
        <v>16</v>
      </c>
      <c r="M2" s="8">
        <v>474</v>
      </c>
      <c r="N2" s="8">
        <v>3766.79</v>
      </c>
      <c r="O2" s="9">
        <v>2</v>
      </c>
      <c r="P2" s="10">
        <f>N2*O2</f>
        <v>7533.58</v>
      </c>
      <c r="Q2" s="15" t="s">
        <v>37</v>
      </c>
      <c r="R2" s="15" t="s">
        <v>38</v>
      </c>
      <c r="S2" s="15" t="s">
        <v>39</v>
      </c>
      <c r="T2" s="15" t="s">
        <v>40</v>
      </c>
      <c r="U2" s="11">
        <v>95</v>
      </c>
      <c r="V2" s="8">
        <f>((U2/100)*5000*60000)</f>
        <v>285000000</v>
      </c>
      <c r="X2" s="13"/>
      <c r="Y2" s="13"/>
    </row>
    <row r="3" spans="1:25" x14ac:dyDescent="0.25">
      <c r="A3" s="8" t="s">
        <v>26</v>
      </c>
      <c r="B3" s="8" t="s">
        <v>36</v>
      </c>
      <c r="C3" s="8" t="s">
        <v>24</v>
      </c>
      <c r="D3" s="8" t="s">
        <v>34</v>
      </c>
      <c r="E3" s="8" t="s">
        <v>6</v>
      </c>
      <c r="F3" s="9">
        <v>17.3</v>
      </c>
      <c r="G3" s="8">
        <v>18</v>
      </c>
      <c r="H3" s="8">
        <v>2483.6799999999998</v>
      </c>
      <c r="I3" s="14">
        <v>3</v>
      </c>
      <c r="J3" s="9">
        <f t="shared" ref="J3:J9" si="0">(H3*I3*40)/1000</f>
        <v>298.04159999999996</v>
      </c>
      <c r="K3" s="9">
        <f t="shared" ref="K3:K9" si="1">0.25*J3</f>
        <v>74.51039999999999</v>
      </c>
      <c r="L3" s="8">
        <v>16</v>
      </c>
      <c r="M3" s="8">
        <v>455</v>
      </c>
      <c r="N3" s="8">
        <v>3262.45</v>
      </c>
      <c r="O3" s="9">
        <v>2</v>
      </c>
      <c r="P3" s="10">
        <f t="shared" ref="P3:P8" si="2">N3*O3</f>
        <v>6524.9</v>
      </c>
      <c r="Q3" s="15" t="s">
        <v>41</v>
      </c>
      <c r="R3" s="15" t="s">
        <v>42</v>
      </c>
      <c r="S3" s="15" t="s">
        <v>43</v>
      </c>
      <c r="T3" s="15" t="s">
        <v>44</v>
      </c>
      <c r="U3" s="11">
        <v>90</v>
      </c>
      <c r="V3" s="8">
        <f t="shared" ref="V3:V9" si="3">((U3/100)*5000*60000)</f>
        <v>270000000</v>
      </c>
      <c r="X3" s="13"/>
      <c r="Y3" s="13"/>
    </row>
    <row r="4" spans="1:25" x14ac:dyDescent="0.25">
      <c r="A4" s="8" t="s">
        <v>27</v>
      </c>
      <c r="B4" s="8" t="s">
        <v>36</v>
      </c>
      <c r="C4" s="8" t="s">
        <v>24</v>
      </c>
      <c r="D4" s="8" t="s">
        <v>34</v>
      </c>
      <c r="E4" s="8" t="s">
        <v>7</v>
      </c>
      <c r="F4" s="9">
        <v>17.21</v>
      </c>
      <c r="G4" s="8">
        <v>18</v>
      </c>
      <c r="H4" s="8">
        <v>3025.24</v>
      </c>
      <c r="I4" s="9">
        <v>3</v>
      </c>
      <c r="J4" s="9">
        <f t="shared" si="0"/>
        <v>363.02879999999999</v>
      </c>
      <c r="K4" s="9">
        <f t="shared" si="1"/>
        <v>90.757199999999997</v>
      </c>
      <c r="L4" s="8">
        <v>16</v>
      </c>
      <c r="M4" s="8">
        <v>451</v>
      </c>
      <c r="N4" s="8">
        <v>4455.82</v>
      </c>
      <c r="O4" s="9">
        <v>2</v>
      </c>
      <c r="P4" s="10">
        <f t="shared" si="2"/>
        <v>8911.64</v>
      </c>
      <c r="Q4" s="15" t="s">
        <v>45</v>
      </c>
      <c r="R4" s="15" t="s">
        <v>46</v>
      </c>
      <c r="S4" s="15" t="s">
        <v>47</v>
      </c>
      <c r="T4" s="15" t="s">
        <v>48</v>
      </c>
      <c r="U4" s="11">
        <v>90</v>
      </c>
      <c r="V4" s="8">
        <f t="shared" si="3"/>
        <v>270000000</v>
      </c>
      <c r="X4" s="13"/>
      <c r="Y4" s="13"/>
    </row>
    <row r="5" spans="1:25" x14ac:dyDescent="0.25">
      <c r="A5" s="8" t="s">
        <v>28</v>
      </c>
      <c r="B5" s="8" t="s">
        <v>36</v>
      </c>
      <c r="C5" s="8" t="s">
        <v>24</v>
      </c>
      <c r="D5" s="8" t="s">
        <v>34</v>
      </c>
      <c r="E5" s="8" t="s">
        <v>8</v>
      </c>
      <c r="F5" s="9">
        <v>17.28</v>
      </c>
      <c r="G5" s="8">
        <v>18</v>
      </c>
      <c r="H5" s="8">
        <v>2523.4899999999998</v>
      </c>
      <c r="I5" s="9">
        <v>2</v>
      </c>
      <c r="J5" s="9">
        <f t="shared" si="0"/>
        <v>201.87919999999997</v>
      </c>
      <c r="K5" s="9">
        <f t="shared" si="1"/>
        <v>50.469799999999992</v>
      </c>
      <c r="L5" s="8">
        <v>16</v>
      </c>
      <c r="M5" s="8">
        <v>465</v>
      </c>
      <c r="N5" s="8">
        <v>3037.4</v>
      </c>
      <c r="O5" s="9">
        <v>2</v>
      </c>
      <c r="P5" s="10">
        <f t="shared" si="2"/>
        <v>6074.8</v>
      </c>
      <c r="Q5" s="15" t="s">
        <v>49</v>
      </c>
      <c r="R5" s="15" t="s">
        <v>50</v>
      </c>
      <c r="S5" s="15" t="s">
        <v>51</v>
      </c>
      <c r="T5" s="15" t="s">
        <v>52</v>
      </c>
      <c r="U5" s="11">
        <v>95</v>
      </c>
      <c r="V5" s="8">
        <f t="shared" si="3"/>
        <v>285000000</v>
      </c>
      <c r="X5" s="13"/>
      <c r="Y5" s="13"/>
    </row>
    <row r="6" spans="1:25" x14ac:dyDescent="0.25">
      <c r="A6" s="8" t="s">
        <v>29</v>
      </c>
      <c r="B6" s="8" t="s">
        <v>36</v>
      </c>
      <c r="C6" s="8" t="s">
        <v>30</v>
      </c>
      <c r="D6" s="8" t="s">
        <v>35</v>
      </c>
      <c r="E6" s="8" t="s">
        <v>5</v>
      </c>
      <c r="F6" s="9">
        <v>17.32</v>
      </c>
      <c r="G6" s="8">
        <v>18</v>
      </c>
      <c r="H6" s="8">
        <v>3473.32</v>
      </c>
      <c r="I6" s="9">
        <v>2</v>
      </c>
      <c r="J6" s="9">
        <f t="shared" si="0"/>
        <v>277.86560000000003</v>
      </c>
      <c r="K6" s="9">
        <f t="shared" si="1"/>
        <v>69.466400000000007</v>
      </c>
      <c r="L6" s="8">
        <v>16</v>
      </c>
      <c r="M6" s="8">
        <v>448</v>
      </c>
      <c r="N6" s="8">
        <v>2297</v>
      </c>
      <c r="O6" s="9">
        <v>2</v>
      </c>
      <c r="P6" s="10">
        <f t="shared" si="2"/>
        <v>4594</v>
      </c>
      <c r="Q6" s="16" t="s">
        <v>53</v>
      </c>
      <c r="R6" s="16" t="s">
        <v>54</v>
      </c>
      <c r="S6" s="16" t="s">
        <v>55</v>
      </c>
      <c r="T6" s="16" t="s">
        <v>56</v>
      </c>
      <c r="U6" s="11">
        <v>90</v>
      </c>
      <c r="V6" s="8">
        <f t="shared" si="3"/>
        <v>270000000</v>
      </c>
    </row>
    <row r="7" spans="1:25" x14ac:dyDescent="0.25">
      <c r="A7" s="8" t="s">
        <v>31</v>
      </c>
      <c r="B7" s="8" t="s">
        <v>36</v>
      </c>
      <c r="C7" s="8" t="s">
        <v>30</v>
      </c>
      <c r="D7" s="8" t="s">
        <v>35</v>
      </c>
      <c r="E7" s="8" t="s">
        <v>6</v>
      </c>
      <c r="F7" s="9">
        <v>17.45</v>
      </c>
      <c r="G7" s="8">
        <v>18</v>
      </c>
      <c r="H7" s="8">
        <v>7170.12</v>
      </c>
      <c r="I7" s="9">
        <v>1</v>
      </c>
      <c r="J7" s="9">
        <f t="shared" si="0"/>
        <v>286.8048</v>
      </c>
      <c r="K7" s="9">
        <f t="shared" si="1"/>
        <v>71.7012</v>
      </c>
      <c r="L7" s="8">
        <v>16</v>
      </c>
      <c r="M7" s="8">
        <v>461</v>
      </c>
      <c r="N7" s="8">
        <v>1962.65</v>
      </c>
      <c r="O7" s="9">
        <v>2</v>
      </c>
      <c r="P7" s="10">
        <f>N7*O7</f>
        <v>3925.3</v>
      </c>
      <c r="Q7" s="15" t="s">
        <v>57</v>
      </c>
      <c r="R7" s="15" t="s">
        <v>58</v>
      </c>
      <c r="S7" s="15" t="s">
        <v>59</v>
      </c>
      <c r="T7" s="15" t="s">
        <v>60</v>
      </c>
      <c r="U7" s="11">
        <v>90</v>
      </c>
      <c r="V7" s="8">
        <f t="shared" si="3"/>
        <v>270000000</v>
      </c>
    </row>
    <row r="8" spans="1:25" x14ac:dyDescent="0.25">
      <c r="A8" s="8" t="s">
        <v>32</v>
      </c>
      <c r="B8" s="8" t="s">
        <v>36</v>
      </c>
      <c r="C8" s="8" t="s">
        <v>30</v>
      </c>
      <c r="D8" s="8" t="s">
        <v>35</v>
      </c>
      <c r="E8" s="8" t="s">
        <v>7</v>
      </c>
      <c r="F8" s="9">
        <v>17.48</v>
      </c>
      <c r="G8" s="8">
        <v>18</v>
      </c>
      <c r="H8" s="8">
        <v>3556.22</v>
      </c>
      <c r="I8" s="9">
        <v>1</v>
      </c>
      <c r="J8" s="9">
        <f t="shared" si="0"/>
        <v>142.24879999999999</v>
      </c>
      <c r="K8" s="9">
        <f t="shared" si="1"/>
        <v>35.562199999999997</v>
      </c>
      <c r="L8" s="8">
        <v>16</v>
      </c>
      <c r="M8" s="8">
        <v>463</v>
      </c>
      <c r="N8" s="8">
        <v>1937.65</v>
      </c>
      <c r="O8" s="9">
        <v>1</v>
      </c>
      <c r="P8" s="10">
        <f t="shared" si="2"/>
        <v>1937.65</v>
      </c>
      <c r="Q8" s="15" t="s">
        <v>61</v>
      </c>
      <c r="R8" s="15" t="s">
        <v>62</v>
      </c>
      <c r="S8" s="15" t="s">
        <v>63</v>
      </c>
      <c r="T8" s="15" t="s">
        <v>64</v>
      </c>
      <c r="U8" s="11">
        <v>90</v>
      </c>
      <c r="V8" s="8">
        <f t="shared" si="3"/>
        <v>270000000</v>
      </c>
    </row>
    <row r="9" spans="1:25" x14ac:dyDescent="0.25">
      <c r="A9" s="8" t="s">
        <v>33</v>
      </c>
      <c r="B9" s="8" t="s">
        <v>36</v>
      </c>
      <c r="C9" s="8" t="s">
        <v>30</v>
      </c>
      <c r="D9" s="8" t="s">
        <v>35</v>
      </c>
      <c r="E9" s="8" t="s">
        <v>8</v>
      </c>
      <c r="F9" s="9">
        <v>17.72</v>
      </c>
      <c r="G9" s="8">
        <v>18</v>
      </c>
      <c r="H9" s="8">
        <v>5845.01</v>
      </c>
      <c r="I9" s="9">
        <v>1</v>
      </c>
      <c r="J9" s="9">
        <f t="shared" si="0"/>
        <v>233.80040000000002</v>
      </c>
      <c r="K9" s="9">
        <f t="shared" si="1"/>
        <v>58.450100000000006</v>
      </c>
      <c r="L9" s="8">
        <v>16</v>
      </c>
      <c r="M9" s="8">
        <v>464</v>
      </c>
      <c r="N9" s="8">
        <v>3445.17</v>
      </c>
      <c r="O9" s="9">
        <v>2</v>
      </c>
      <c r="P9" s="10">
        <f>N9*O9</f>
        <v>6890.34</v>
      </c>
      <c r="Q9" s="15" t="s">
        <v>65</v>
      </c>
      <c r="R9" s="15" t="s">
        <v>66</v>
      </c>
      <c r="S9" s="15" t="s">
        <v>67</v>
      </c>
      <c r="T9" s="15" t="s">
        <v>68</v>
      </c>
      <c r="U9" s="11">
        <v>90</v>
      </c>
      <c r="V9" s="8">
        <f t="shared" si="3"/>
        <v>270000000</v>
      </c>
    </row>
    <row r="10" spans="1:25" x14ac:dyDescent="0.25">
      <c r="A10" s="8" t="s">
        <v>89</v>
      </c>
      <c r="B10" s="8" t="s">
        <v>36</v>
      </c>
      <c r="C10" s="8" t="s">
        <v>90</v>
      </c>
      <c r="D10" s="8" t="s">
        <v>91</v>
      </c>
      <c r="E10" s="8" t="s">
        <v>5</v>
      </c>
      <c r="F10" s="9">
        <v>16</v>
      </c>
      <c r="G10" s="8">
        <v>16</v>
      </c>
      <c r="H10" s="8">
        <v>2786.58</v>
      </c>
      <c r="I10" s="9">
        <v>2</v>
      </c>
      <c r="J10" s="9">
        <f>(H10*I10*40)/1000</f>
        <v>222.9264</v>
      </c>
      <c r="K10" s="9">
        <f>0.25*J10</f>
        <v>55.7316</v>
      </c>
      <c r="L10" s="8">
        <v>16</v>
      </c>
      <c r="M10" s="8">
        <v>500</v>
      </c>
      <c r="N10" s="8">
        <v>6154.23</v>
      </c>
      <c r="O10" s="9">
        <v>1</v>
      </c>
      <c r="P10" s="10">
        <f>N10*O10</f>
        <v>6154.23</v>
      </c>
      <c r="Q10" s="15" t="s">
        <v>92</v>
      </c>
      <c r="R10" s="15" t="s">
        <v>93</v>
      </c>
      <c r="S10" s="15" t="s">
        <v>94</v>
      </c>
      <c r="T10" s="15" t="s">
        <v>95</v>
      </c>
      <c r="U10" s="11">
        <v>85</v>
      </c>
      <c r="V10" s="8">
        <f>((U10/100)*5000*60000)</f>
        <v>255000000</v>
      </c>
    </row>
    <row r="11" spans="1:25" x14ac:dyDescent="0.25">
      <c r="A11" s="8" t="s">
        <v>96</v>
      </c>
      <c r="B11" s="8" t="s">
        <v>36</v>
      </c>
      <c r="C11" s="8" t="s">
        <v>90</v>
      </c>
      <c r="D11" s="8" t="s">
        <v>91</v>
      </c>
      <c r="E11" s="8" t="s">
        <v>6</v>
      </c>
      <c r="F11" s="9">
        <v>16</v>
      </c>
      <c r="G11" s="8">
        <v>16</v>
      </c>
      <c r="H11" s="8">
        <v>2761.95</v>
      </c>
      <c r="I11" s="14">
        <v>3</v>
      </c>
      <c r="J11" s="9">
        <f t="shared" ref="J11:J17" si="4">(H11*I11*40)/1000</f>
        <v>331.43399999999997</v>
      </c>
      <c r="K11" s="9">
        <f t="shared" ref="K11:K17" si="5">0.25*J11</f>
        <v>82.858499999999992</v>
      </c>
      <c r="L11" s="8">
        <v>16</v>
      </c>
      <c r="M11" s="8">
        <v>463</v>
      </c>
      <c r="N11" s="8">
        <v>6824.93</v>
      </c>
      <c r="O11" s="9">
        <v>1</v>
      </c>
      <c r="P11" s="10">
        <f t="shared" ref="P11:P17" si="6">N11*O11</f>
        <v>6824.93</v>
      </c>
      <c r="Q11" s="15" t="s">
        <v>97</v>
      </c>
      <c r="R11" s="15" t="s">
        <v>98</v>
      </c>
      <c r="S11" s="15" t="s">
        <v>99</v>
      </c>
      <c r="T11" s="15" t="s">
        <v>100</v>
      </c>
      <c r="U11" s="11">
        <v>90</v>
      </c>
      <c r="V11" s="8">
        <f t="shared" ref="V11:V17" si="7">((U11/100)*5000*60000)</f>
        <v>270000000</v>
      </c>
    </row>
    <row r="12" spans="1:25" x14ac:dyDescent="0.25">
      <c r="A12" s="8" t="s">
        <v>101</v>
      </c>
      <c r="B12" s="8" t="s">
        <v>36</v>
      </c>
      <c r="C12" s="8" t="s">
        <v>102</v>
      </c>
      <c r="D12" s="8" t="s">
        <v>91</v>
      </c>
      <c r="E12" s="8" t="s">
        <v>7</v>
      </c>
      <c r="F12" s="9">
        <v>16</v>
      </c>
      <c r="G12" s="8">
        <v>16</v>
      </c>
      <c r="H12" s="8">
        <v>2112.4899999999998</v>
      </c>
      <c r="I12" s="9">
        <v>5</v>
      </c>
      <c r="J12" s="9">
        <f t="shared" si="4"/>
        <v>422.49799999999993</v>
      </c>
      <c r="K12" s="9">
        <f t="shared" si="5"/>
        <v>105.62449999999998</v>
      </c>
      <c r="L12" s="8">
        <v>16</v>
      </c>
      <c r="M12" s="8">
        <v>512</v>
      </c>
      <c r="N12" s="8">
        <v>5186.82</v>
      </c>
      <c r="O12" s="9">
        <v>1</v>
      </c>
      <c r="P12" s="10">
        <f t="shared" si="6"/>
        <v>5186.82</v>
      </c>
      <c r="Q12" s="15" t="s">
        <v>103</v>
      </c>
      <c r="R12" s="15" t="s">
        <v>104</v>
      </c>
      <c r="S12" s="15" t="s">
        <v>105</v>
      </c>
      <c r="T12" s="15" t="s">
        <v>106</v>
      </c>
      <c r="U12" s="11">
        <v>95</v>
      </c>
      <c r="V12" s="8">
        <f t="shared" si="7"/>
        <v>285000000</v>
      </c>
    </row>
    <row r="13" spans="1:25" x14ac:dyDescent="0.25">
      <c r="A13" s="8" t="s">
        <v>107</v>
      </c>
      <c r="B13" s="8" t="s">
        <v>36</v>
      </c>
      <c r="C13" s="8" t="s">
        <v>102</v>
      </c>
      <c r="D13" s="8" t="s">
        <v>91</v>
      </c>
      <c r="E13" s="8" t="s">
        <v>8</v>
      </c>
      <c r="F13" s="9">
        <v>16</v>
      </c>
      <c r="G13" s="8">
        <v>16</v>
      </c>
      <c r="H13" s="8">
        <v>2383.38</v>
      </c>
      <c r="I13" s="9">
        <v>5</v>
      </c>
      <c r="J13" s="9">
        <f>(H13*I13*40)/1000</f>
        <v>476.67600000000004</v>
      </c>
      <c r="K13" s="9">
        <f t="shared" si="5"/>
        <v>119.16900000000001</v>
      </c>
      <c r="L13" s="8">
        <v>16</v>
      </c>
      <c r="M13" s="8">
        <v>475</v>
      </c>
      <c r="N13" s="8">
        <v>7672.49</v>
      </c>
      <c r="O13" s="9">
        <v>1</v>
      </c>
      <c r="P13" s="10">
        <f t="shared" si="6"/>
        <v>7672.49</v>
      </c>
      <c r="Q13" s="15" t="s">
        <v>108</v>
      </c>
      <c r="R13" s="15" t="s">
        <v>109</v>
      </c>
      <c r="S13" s="15" t="s">
        <v>110</v>
      </c>
      <c r="T13" s="15" t="s">
        <v>111</v>
      </c>
      <c r="U13" s="11">
        <v>95</v>
      </c>
      <c r="V13" s="8">
        <f t="shared" si="7"/>
        <v>285000000</v>
      </c>
    </row>
    <row r="14" spans="1:25" x14ac:dyDescent="0.25">
      <c r="A14" s="8" t="s">
        <v>112</v>
      </c>
      <c r="B14" s="8" t="s">
        <v>36</v>
      </c>
      <c r="C14" s="8" t="s">
        <v>113</v>
      </c>
      <c r="D14" s="8" t="s">
        <v>114</v>
      </c>
      <c r="E14" s="8" t="s">
        <v>5</v>
      </c>
      <c r="F14" s="9">
        <v>18</v>
      </c>
      <c r="G14" s="8">
        <v>18</v>
      </c>
      <c r="H14" s="8">
        <v>2289.15</v>
      </c>
      <c r="I14" s="9">
        <v>3</v>
      </c>
      <c r="J14" s="9">
        <f t="shared" si="4"/>
        <v>274.69799999999998</v>
      </c>
      <c r="K14" s="9">
        <f t="shared" si="5"/>
        <v>68.674499999999995</v>
      </c>
      <c r="L14" s="8">
        <v>16</v>
      </c>
      <c r="M14" s="8">
        <v>499</v>
      </c>
      <c r="N14" s="8">
        <v>3721.72</v>
      </c>
      <c r="O14" s="9">
        <v>1</v>
      </c>
      <c r="P14" s="10">
        <f t="shared" si="6"/>
        <v>3721.72</v>
      </c>
      <c r="Q14" s="15" t="s">
        <v>115</v>
      </c>
      <c r="R14" s="15" t="s">
        <v>116</v>
      </c>
      <c r="S14" s="15" t="s">
        <v>117</v>
      </c>
      <c r="T14" s="15" t="s">
        <v>118</v>
      </c>
      <c r="U14" s="11">
        <v>95</v>
      </c>
      <c r="V14" s="8">
        <f t="shared" si="7"/>
        <v>285000000</v>
      </c>
    </row>
    <row r="15" spans="1:25" x14ac:dyDescent="0.25">
      <c r="A15" s="8" t="s">
        <v>119</v>
      </c>
      <c r="B15" s="8" t="s">
        <v>36</v>
      </c>
      <c r="C15" s="8" t="s">
        <v>113</v>
      </c>
      <c r="D15" s="8" t="s">
        <v>114</v>
      </c>
      <c r="E15" s="8" t="s">
        <v>6</v>
      </c>
      <c r="F15" s="9">
        <v>18</v>
      </c>
      <c r="G15" s="8">
        <v>18</v>
      </c>
      <c r="H15" s="8">
        <v>2321.66</v>
      </c>
      <c r="I15" s="9">
        <v>3</v>
      </c>
      <c r="J15" s="9">
        <f t="shared" si="4"/>
        <v>278.59919999999994</v>
      </c>
      <c r="K15" s="9">
        <f t="shared" si="5"/>
        <v>69.649799999999985</v>
      </c>
      <c r="L15" s="8">
        <v>16</v>
      </c>
      <c r="M15" s="8">
        <v>486</v>
      </c>
      <c r="N15" s="8">
        <v>1975.61</v>
      </c>
      <c r="O15" s="9">
        <v>1</v>
      </c>
      <c r="P15" s="10">
        <f t="shared" si="6"/>
        <v>1975.61</v>
      </c>
      <c r="Q15" s="15" t="s">
        <v>120</v>
      </c>
      <c r="R15" s="15" t="s">
        <v>121</v>
      </c>
      <c r="S15" s="15" t="s">
        <v>122</v>
      </c>
      <c r="T15" s="15" t="s">
        <v>123</v>
      </c>
      <c r="U15" s="11">
        <v>95</v>
      </c>
      <c r="V15" s="8">
        <f t="shared" si="7"/>
        <v>285000000</v>
      </c>
    </row>
    <row r="16" spans="1:25" x14ac:dyDescent="0.25">
      <c r="A16" s="8" t="s">
        <v>124</v>
      </c>
      <c r="B16" s="8" t="s">
        <v>36</v>
      </c>
      <c r="C16" s="8" t="s">
        <v>113</v>
      </c>
      <c r="D16" s="8" t="s">
        <v>114</v>
      </c>
      <c r="E16" s="8" t="s">
        <v>7</v>
      </c>
      <c r="F16" s="9">
        <v>18</v>
      </c>
      <c r="G16" s="8">
        <v>18</v>
      </c>
      <c r="H16" s="8">
        <v>2701.04</v>
      </c>
      <c r="I16" s="9">
        <v>2</v>
      </c>
      <c r="J16" s="9">
        <f t="shared" si="4"/>
        <v>216.08320000000001</v>
      </c>
      <c r="K16" s="9">
        <f t="shared" si="5"/>
        <v>54.020800000000001</v>
      </c>
      <c r="L16" s="8">
        <v>16</v>
      </c>
      <c r="M16" s="8">
        <v>473</v>
      </c>
      <c r="N16" s="8">
        <v>3717.88</v>
      </c>
      <c r="O16" s="9">
        <v>1</v>
      </c>
      <c r="P16" s="10">
        <f t="shared" si="6"/>
        <v>3717.88</v>
      </c>
      <c r="Q16" s="15" t="s">
        <v>125</v>
      </c>
      <c r="R16" s="15" t="s">
        <v>126</v>
      </c>
      <c r="S16" s="15" t="s">
        <v>127</v>
      </c>
      <c r="T16" s="15" t="s">
        <v>128</v>
      </c>
      <c r="U16" s="11">
        <v>99</v>
      </c>
      <c r="V16" s="8">
        <f t="shared" si="7"/>
        <v>297000000</v>
      </c>
    </row>
    <row r="17" spans="1:22" x14ac:dyDescent="0.25">
      <c r="A17" s="8" t="s">
        <v>129</v>
      </c>
      <c r="B17" s="8" t="s">
        <v>36</v>
      </c>
      <c r="C17" s="8" t="s">
        <v>113</v>
      </c>
      <c r="D17" s="8" t="s">
        <v>114</v>
      </c>
      <c r="E17" s="8" t="s">
        <v>8</v>
      </c>
      <c r="F17" s="9">
        <v>18</v>
      </c>
      <c r="G17" s="8">
        <v>18</v>
      </c>
      <c r="H17" s="8">
        <v>2510.15</v>
      </c>
      <c r="I17" s="9">
        <v>3</v>
      </c>
      <c r="J17" s="9">
        <f t="shared" si="4"/>
        <v>301.21800000000002</v>
      </c>
      <c r="K17" s="9">
        <f t="shared" si="5"/>
        <v>75.304500000000004</v>
      </c>
      <c r="L17" s="8">
        <v>16</v>
      </c>
      <c r="M17" s="8">
        <v>524</v>
      </c>
      <c r="N17" s="8">
        <v>5485.56</v>
      </c>
      <c r="O17" s="9">
        <v>1</v>
      </c>
      <c r="P17" s="10">
        <f t="shared" si="6"/>
        <v>5485.56</v>
      </c>
      <c r="Q17" s="15" t="s">
        <v>130</v>
      </c>
      <c r="R17" s="15" t="s">
        <v>131</v>
      </c>
      <c r="S17" s="15" t="s">
        <v>132</v>
      </c>
      <c r="T17" s="15" t="s">
        <v>133</v>
      </c>
      <c r="U17" s="11">
        <v>80</v>
      </c>
      <c r="V17" s="8">
        <f t="shared" si="7"/>
        <v>240000000</v>
      </c>
    </row>
    <row r="18" spans="1:22" x14ac:dyDescent="0.25">
      <c r="A18" s="8" t="s">
        <v>151</v>
      </c>
      <c r="B18" s="8" t="s">
        <v>36</v>
      </c>
      <c r="C18" s="8" t="s">
        <v>152</v>
      </c>
      <c r="D18" s="8" t="s">
        <v>153</v>
      </c>
      <c r="E18" s="8" t="s">
        <v>5</v>
      </c>
      <c r="F18" s="9">
        <v>17.82</v>
      </c>
      <c r="G18" s="8">
        <v>18</v>
      </c>
      <c r="H18" s="8">
        <v>3332.02</v>
      </c>
      <c r="I18" s="9">
        <v>1</v>
      </c>
      <c r="J18" s="9">
        <f>(H18*I18*40)/1000</f>
        <v>133.2808</v>
      </c>
      <c r="K18" s="9">
        <f>0.25*J18</f>
        <v>33.3202</v>
      </c>
      <c r="L18" s="8">
        <v>17</v>
      </c>
      <c r="M18" s="8">
        <v>484</v>
      </c>
      <c r="N18" s="8">
        <v>2450.33</v>
      </c>
      <c r="O18" s="9">
        <v>2</v>
      </c>
      <c r="P18" s="10">
        <f>N18*O18</f>
        <v>4900.66</v>
      </c>
      <c r="Q18" s="15" t="s">
        <v>154</v>
      </c>
      <c r="R18" s="15" t="s">
        <v>155</v>
      </c>
      <c r="S18" s="15" t="s">
        <v>156</v>
      </c>
      <c r="T18" s="15" t="s">
        <v>157</v>
      </c>
      <c r="U18" s="11">
        <v>95</v>
      </c>
      <c r="V18" s="8">
        <f>((U18/100)*5000*60000)</f>
        <v>285000000</v>
      </c>
    </row>
    <row r="19" spans="1:22" x14ac:dyDescent="0.25">
      <c r="A19" s="8" t="s">
        <v>158</v>
      </c>
      <c r="B19" s="8" t="s">
        <v>36</v>
      </c>
      <c r="C19" s="8" t="s">
        <v>152</v>
      </c>
      <c r="D19" s="8" t="s">
        <v>153</v>
      </c>
      <c r="E19" s="8" t="s">
        <v>6</v>
      </c>
      <c r="F19" s="9">
        <v>18.010000000000002</v>
      </c>
      <c r="G19" s="8">
        <v>18</v>
      </c>
      <c r="H19" s="8">
        <v>2505.3000000000002</v>
      </c>
      <c r="I19" s="9">
        <v>1</v>
      </c>
      <c r="J19" s="9">
        <f t="shared" ref="J19:J25" si="8">(H19*I19*40)/1000</f>
        <v>100.212</v>
      </c>
      <c r="K19" s="9">
        <f t="shared" ref="K19:K25" si="9">0.25*J19</f>
        <v>25.053000000000001</v>
      </c>
      <c r="L19" s="8">
        <v>17</v>
      </c>
      <c r="M19" s="8">
        <v>460</v>
      </c>
      <c r="N19" s="8">
        <v>2975.34</v>
      </c>
      <c r="O19" s="9">
        <v>2</v>
      </c>
      <c r="P19" s="10">
        <f t="shared" ref="P19:P24" si="10">N19*O19</f>
        <v>5950.68</v>
      </c>
      <c r="Q19" s="15" t="s">
        <v>159</v>
      </c>
      <c r="R19" s="15" t="s">
        <v>160</v>
      </c>
      <c r="S19" s="15" t="s">
        <v>161</v>
      </c>
      <c r="T19" s="15" t="s">
        <v>162</v>
      </c>
      <c r="U19" s="11">
        <v>90</v>
      </c>
      <c r="V19" s="8">
        <f t="shared" ref="V19:V25" si="11">((U19/100)*5000*60000)</f>
        <v>270000000</v>
      </c>
    </row>
    <row r="20" spans="1:22" x14ac:dyDescent="0.25">
      <c r="A20" s="8" t="s">
        <v>163</v>
      </c>
      <c r="B20" s="8" t="s">
        <v>36</v>
      </c>
      <c r="C20" s="8" t="s">
        <v>152</v>
      </c>
      <c r="D20" s="8" t="s">
        <v>153</v>
      </c>
      <c r="E20" s="8" t="s">
        <v>7</v>
      </c>
      <c r="F20" s="9">
        <v>17.57</v>
      </c>
      <c r="G20" s="8">
        <v>18</v>
      </c>
      <c r="H20" s="8">
        <v>3574.75</v>
      </c>
      <c r="I20" s="9">
        <v>1</v>
      </c>
      <c r="J20" s="9">
        <f t="shared" si="8"/>
        <v>142.99</v>
      </c>
      <c r="K20" s="9">
        <f t="shared" si="9"/>
        <v>35.747500000000002</v>
      </c>
      <c r="L20" s="8">
        <v>17</v>
      </c>
      <c r="M20" s="8">
        <v>435</v>
      </c>
      <c r="N20" s="8">
        <v>3464.69</v>
      </c>
      <c r="O20" s="9">
        <v>3</v>
      </c>
      <c r="P20" s="10">
        <f t="shared" si="10"/>
        <v>10394.07</v>
      </c>
      <c r="Q20" s="15" t="s">
        <v>164</v>
      </c>
      <c r="R20" s="15" t="s">
        <v>165</v>
      </c>
      <c r="S20" s="15" t="s">
        <v>166</v>
      </c>
      <c r="T20" s="15" t="s">
        <v>167</v>
      </c>
      <c r="U20" s="11">
        <v>99</v>
      </c>
      <c r="V20" s="8">
        <f t="shared" si="11"/>
        <v>297000000</v>
      </c>
    </row>
    <row r="21" spans="1:22" x14ac:dyDescent="0.25">
      <c r="A21" s="8" t="s">
        <v>168</v>
      </c>
      <c r="B21" s="8" t="s">
        <v>36</v>
      </c>
      <c r="C21" s="8" t="s">
        <v>152</v>
      </c>
      <c r="D21" s="8" t="s">
        <v>153</v>
      </c>
      <c r="E21" s="8" t="s">
        <v>8</v>
      </c>
      <c r="F21" s="9">
        <v>17.27</v>
      </c>
      <c r="G21" s="8">
        <v>18</v>
      </c>
      <c r="H21" s="8">
        <v>4025.89</v>
      </c>
      <c r="I21" s="9">
        <v>1</v>
      </c>
      <c r="J21" s="9">
        <f t="shared" si="8"/>
        <v>161.03560000000002</v>
      </c>
      <c r="K21" s="9">
        <f t="shared" si="9"/>
        <v>40.258900000000004</v>
      </c>
      <c r="L21" s="8">
        <v>17</v>
      </c>
      <c r="M21" s="8">
        <v>450</v>
      </c>
      <c r="N21" s="8">
        <v>3428.43</v>
      </c>
      <c r="O21" s="9">
        <v>3</v>
      </c>
      <c r="P21" s="10">
        <f t="shared" si="10"/>
        <v>10285.289999999999</v>
      </c>
      <c r="Q21" s="15" t="s">
        <v>169</v>
      </c>
      <c r="R21" s="15" t="s">
        <v>170</v>
      </c>
      <c r="S21" s="15" t="s">
        <v>171</v>
      </c>
      <c r="T21" s="15" t="s">
        <v>172</v>
      </c>
      <c r="U21" s="11">
        <v>100</v>
      </c>
      <c r="V21" s="8">
        <f t="shared" si="11"/>
        <v>300000000</v>
      </c>
    </row>
    <row r="22" spans="1:22" x14ac:dyDescent="0.25">
      <c r="A22" s="8" t="s">
        <v>173</v>
      </c>
      <c r="B22" s="8" t="s">
        <v>36</v>
      </c>
      <c r="C22" s="8" t="s">
        <v>174</v>
      </c>
      <c r="D22" s="8" t="s">
        <v>175</v>
      </c>
      <c r="E22" s="8" t="s">
        <v>5</v>
      </c>
      <c r="F22" s="9">
        <v>16.28</v>
      </c>
      <c r="G22" s="8">
        <v>17</v>
      </c>
      <c r="H22" s="8">
        <v>4379</v>
      </c>
      <c r="I22" s="9">
        <v>1</v>
      </c>
      <c r="J22" s="9">
        <f t="shared" si="8"/>
        <v>175.16</v>
      </c>
      <c r="K22" s="9">
        <f t="shared" si="9"/>
        <v>43.79</v>
      </c>
      <c r="L22" s="8">
        <v>17</v>
      </c>
      <c r="M22" s="8">
        <v>459</v>
      </c>
      <c r="N22" s="8">
        <v>3806.82</v>
      </c>
      <c r="O22" s="9">
        <v>3</v>
      </c>
      <c r="P22" s="10">
        <f t="shared" si="10"/>
        <v>11420.460000000001</v>
      </c>
      <c r="Q22" s="15" t="s">
        <v>176</v>
      </c>
      <c r="R22" s="15" t="s">
        <v>177</v>
      </c>
      <c r="S22" s="15" t="s">
        <v>178</v>
      </c>
      <c r="T22" s="15" t="s">
        <v>179</v>
      </c>
      <c r="U22" s="11">
        <v>100</v>
      </c>
      <c r="V22" s="8">
        <f t="shared" si="11"/>
        <v>300000000</v>
      </c>
    </row>
    <row r="23" spans="1:22" x14ac:dyDescent="0.25">
      <c r="A23" s="8" t="s">
        <v>180</v>
      </c>
      <c r="B23" s="8" t="s">
        <v>36</v>
      </c>
      <c r="C23" s="8" t="s">
        <v>174</v>
      </c>
      <c r="D23" s="8" t="s">
        <v>175</v>
      </c>
      <c r="E23" s="8" t="s">
        <v>6</v>
      </c>
      <c r="F23" s="9">
        <v>16.3</v>
      </c>
      <c r="G23" s="8">
        <v>17</v>
      </c>
      <c r="H23" s="8">
        <v>4000.63</v>
      </c>
      <c r="I23" s="9">
        <v>1</v>
      </c>
      <c r="J23" s="9">
        <f>(H23*I23*40)/1000</f>
        <v>160.02520000000001</v>
      </c>
      <c r="K23" s="9">
        <f t="shared" si="9"/>
        <v>40.006300000000003</v>
      </c>
      <c r="L23" s="8">
        <v>17</v>
      </c>
      <c r="M23" s="8">
        <v>436</v>
      </c>
      <c r="N23" s="8">
        <v>3760.07</v>
      </c>
      <c r="O23" s="9">
        <v>3</v>
      </c>
      <c r="P23" s="10">
        <f>N23*O23</f>
        <v>11280.210000000001</v>
      </c>
      <c r="Q23" s="15" t="s">
        <v>181</v>
      </c>
      <c r="R23" s="15" t="s">
        <v>182</v>
      </c>
      <c r="S23" s="15" t="s">
        <v>183</v>
      </c>
      <c r="T23" s="15" t="s">
        <v>184</v>
      </c>
      <c r="U23" s="11">
        <v>90</v>
      </c>
      <c r="V23" s="8">
        <f t="shared" si="11"/>
        <v>270000000</v>
      </c>
    </row>
    <row r="24" spans="1:22" x14ac:dyDescent="0.25">
      <c r="A24" s="8" t="s">
        <v>185</v>
      </c>
      <c r="B24" s="8" t="s">
        <v>36</v>
      </c>
      <c r="C24" s="8" t="s">
        <v>174</v>
      </c>
      <c r="D24" s="8" t="s">
        <v>175</v>
      </c>
      <c r="E24" s="8" t="s">
        <v>7</v>
      </c>
      <c r="F24" s="9">
        <v>16.64</v>
      </c>
      <c r="G24" s="8">
        <v>17</v>
      </c>
      <c r="H24" s="8">
        <v>2836.86</v>
      </c>
      <c r="I24" s="9">
        <v>1</v>
      </c>
      <c r="J24" s="9">
        <f t="shared" si="8"/>
        <v>113.4744</v>
      </c>
      <c r="K24" s="9">
        <f t="shared" si="9"/>
        <v>28.368600000000001</v>
      </c>
      <c r="L24" s="8">
        <v>17</v>
      </c>
      <c r="M24" s="8">
        <v>452</v>
      </c>
      <c r="N24" s="8">
        <v>3319.6</v>
      </c>
      <c r="O24" s="9">
        <v>3</v>
      </c>
      <c r="P24" s="10">
        <f t="shared" si="10"/>
        <v>9958.7999999999993</v>
      </c>
      <c r="Q24" s="15" t="s">
        <v>186</v>
      </c>
      <c r="R24" s="15" t="s">
        <v>187</v>
      </c>
      <c r="S24" s="15" t="s">
        <v>188</v>
      </c>
      <c r="T24" s="15" t="s">
        <v>189</v>
      </c>
      <c r="U24" s="11">
        <v>90</v>
      </c>
      <c r="V24" s="8">
        <f t="shared" si="11"/>
        <v>270000000</v>
      </c>
    </row>
    <row r="25" spans="1:22" x14ac:dyDescent="0.25">
      <c r="A25" s="8" t="s">
        <v>190</v>
      </c>
      <c r="B25" s="8" t="s">
        <v>36</v>
      </c>
      <c r="C25" s="8" t="s">
        <v>174</v>
      </c>
      <c r="D25" s="8" t="s">
        <v>175</v>
      </c>
      <c r="E25" s="8" t="s">
        <v>8</v>
      </c>
      <c r="F25" s="9">
        <v>16.95</v>
      </c>
      <c r="G25" s="8">
        <v>17</v>
      </c>
      <c r="H25" s="8">
        <v>1530.5</v>
      </c>
      <c r="I25" s="9">
        <v>1</v>
      </c>
      <c r="J25" s="9">
        <f t="shared" si="8"/>
        <v>61.22</v>
      </c>
      <c r="K25" s="9">
        <f t="shared" si="9"/>
        <v>15.305</v>
      </c>
      <c r="L25" s="8">
        <v>17</v>
      </c>
      <c r="M25" s="8">
        <v>455</v>
      </c>
      <c r="N25" s="8">
        <v>4376.57</v>
      </c>
      <c r="O25" s="9">
        <v>2</v>
      </c>
      <c r="P25" s="10">
        <f>N25*O25</f>
        <v>8753.14</v>
      </c>
      <c r="Q25" s="15" t="s">
        <v>191</v>
      </c>
      <c r="R25" s="15" t="s">
        <v>192</v>
      </c>
      <c r="S25" s="15" t="s">
        <v>193</v>
      </c>
      <c r="T25" s="15" t="s">
        <v>194</v>
      </c>
      <c r="U25" s="11">
        <v>90</v>
      </c>
      <c r="V25" s="8">
        <f t="shared" si="11"/>
        <v>270000000</v>
      </c>
    </row>
    <row r="26" spans="1:22" x14ac:dyDescent="0.25">
      <c r="A26" s="8" t="s">
        <v>195</v>
      </c>
      <c r="B26" s="8" t="s">
        <v>36</v>
      </c>
      <c r="C26" s="8" t="s">
        <v>243</v>
      </c>
      <c r="D26" s="8" t="s">
        <v>196</v>
      </c>
      <c r="E26" s="8" t="s">
        <v>5</v>
      </c>
      <c r="F26" s="9">
        <v>16.53</v>
      </c>
      <c r="G26" s="8">
        <v>17</v>
      </c>
      <c r="H26" s="8">
        <v>1177.2</v>
      </c>
      <c r="I26" s="9">
        <v>1</v>
      </c>
      <c r="J26" s="9">
        <f>(H26*I26*40)/1000</f>
        <v>47.088000000000001</v>
      </c>
      <c r="K26" s="9">
        <f>0.875*J26</f>
        <v>41.201999999999998</v>
      </c>
      <c r="L26" s="8">
        <v>17</v>
      </c>
      <c r="M26" s="8">
        <v>458</v>
      </c>
      <c r="N26" s="8">
        <v>8040.41</v>
      </c>
      <c r="O26" s="9">
        <v>1</v>
      </c>
      <c r="P26" s="10">
        <f>N26*O26</f>
        <v>8040.41</v>
      </c>
      <c r="Q26" s="15" t="s">
        <v>197</v>
      </c>
      <c r="R26" s="15" t="s">
        <v>198</v>
      </c>
      <c r="S26" s="15" t="s">
        <v>199</v>
      </c>
      <c r="T26" s="15" t="s">
        <v>200</v>
      </c>
      <c r="U26" s="11">
        <v>50</v>
      </c>
      <c r="V26" s="8">
        <f>((U26/100)*5000*60000)</f>
        <v>150000000</v>
      </c>
    </row>
    <row r="27" spans="1:22" x14ac:dyDescent="0.25">
      <c r="A27" s="8" t="s">
        <v>201</v>
      </c>
      <c r="B27" s="8" t="s">
        <v>36</v>
      </c>
      <c r="C27" s="8" t="s">
        <v>243</v>
      </c>
      <c r="D27" s="8" t="s">
        <v>196</v>
      </c>
      <c r="E27" s="8" t="s">
        <v>6</v>
      </c>
      <c r="F27" s="9">
        <v>17</v>
      </c>
      <c r="G27" s="8">
        <v>17</v>
      </c>
      <c r="H27" s="8">
        <v>886.18</v>
      </c>
      <c r="I27" s="9">
        <v>1</v>
      </c>
      <c r="J27" s="9">
        <f t="shared" ref="J27:J33" si="12">(H27*I27*40)/1000</f>
        <v>35.447199999999995</v>
      </c>
      <c r="K27" s="9">
        <f>0.875*J27</f>
        <v>31.016299999999994</v>
      </c>
      <c r="L27" s="8">
        <v>17</v>
      </c>
      <c r="M27" s="8">
        <v>470</v>
      </c>
      <c r="N27" s="8">
        <v>3184.86</v>
      </c>
      <c r="O27" s="9">
        <v>1</v>
      </c>
      <c r="P27" s="10">
        <f t="shared" ref="P27:P32" si="13">N27*O27</f>
        <v>3184.86</v>
      </c>
      <c r="Q27" s="15" t="s">
        <v>202</v>
      </c>
      <c r="R27" s="15" t="s">
        <v>203</v>
      </c>
      <c r="S27" s="15" t="s">
        <v>204</v>
      </c>
      <c r="T27" s="15" t="s">
        <v>205</v>
      </c>
      <c r="U27" s="11">
        <v>90</v>
      </c>
      <c r="V27" s="8">
        <f t="shared" ref="V27:V33" si="14">((U27/100)*5000*60000)</f>
        <v>270000000</v>
      </c>
    </row>
    <row r="28" spans="1:22" x14ac:dyDescent="0.25">
      <c r="A28" s="8" t="s">
        <v>206</v>
      </c>
      <c r="B28" s="8" t="s">
        <v>36</v>
      </c>
      <c r="C28" s="8" t="s">
        <v>243</v>
      </c>
      <c r="D28" s="8" t="s">
        <v>196</v>
      </c>
      <c r="E28" s="8" t="s">
        <v>7</v>
      </c>
      <c r="F28" s="9">
        <v>16.760000000000002</v>
      </c>
      <c r="G28" s="8">
        <v>17</v>
      </c>
      <c r="H28" s="8">
        <v>694.13</v>
      </c>
      <c r="I28" s="9">
        <v>1</v>
      </c>
      <c r="J28" s="9">
        <f t="shared" si="12"/>
        <v>27.7652</v>
      </c>
      <c r="K28" s="9">
        <f>0.875*J28</f>
        <v>24.294550000000001</v>
      </c>
      <c r="L28" s="8">
        <v>17</v>
      </c>
      <c r="M28" s="8">
        <v>467</v>
      </c>
      <c r="N28" s="8">
        <v>4575.91</v>
      </c>
      <c r="O28" s="9">
        <v>1</v>
      </c>
      <c r="P28" s="10">
        <f t="shared" si="13"/>
        <v>4575.91</v>
      </c>
      <c r="Q28" s="15" t="s">
        <v>207</v>
      </c>
      <c r="R28" s="15" t="s">
        <v>208</v>
      </c>
      <c r="S28" s="15" t="s">
        <v>209</v>
      </c>
      <c r="T28" s="15" t="s">
        <v>210</v>
      </c>
      <c r="U28" s="11">
        <v>90</v>
      </c>
      <c r="V28" s="8">
        <f t="shared" si="14"/>
        <v>270000000</v>
      </c>
    </row>
    <row r="29" spans="1:22" x14ac:dyDescent="0.25">
      <c r="A29" s="8" t="s">
        <v>211</v>
      </c>
      <c r="B29" s="8" t="s">
        <v>36</v>
      </c>
      <c r="C29" s="8" t="s">
        <v>243</v>
      </c>
      <c r="D29" s="8" t="s">
        <v>196</v>
      </c>
      <c r="E29" s="8" t="s">
        <v>8</v>
      </c>
      <c r="F29" s="9">
        <v>17.21</v>
      </c>
      <c r="G29" s="8">
        <v>17</v>
      </c>
      <c r="H29" s="8">
        <v>1160.5999999999999</v>
      </c>
      <c r="I29" s="9">
        <v>1</v>
      </c>
      <c r="J29" s="9">
        <f t="shared" si="12"/>
        <v>46.423999999999999</v>
      </c>
      <c r="K29" s="9">
        <f t="shared" ref="K29:K33" si="15">0.875*J29</f>
        <v>40.621000000000002</v>
      </c>
      <c r="L29" s="8">
        <v>17</v>
      </c>
      <c r="M29" s="8">
        <v>495</v>
      </c>
      <c r="N29" s="8">
        <v>3130.76</v>
      </c>
      <c r="O29" s="9">
        <v>1</v>
      </c>
      <c r="P29" s="10">
        <f t="shared" si="13"/>
        <v>3130.76</v>
      </c>
      <c r="Q29" s="15" t="s">
        <v>212</v>
      </c>
      <c r="R29" s="15" t="s">
        <v>213</v>
      </c>
      <c r="S29" s="15" t="s">
        <v>214</v>
      </c>
      <c r="T29" s="15" t="s">
        <v>215</v>
      </c>
      <c r="U29" s="11">
        <v>100</v>
      </c>
      <c r="V29" s="8">
        <f t="shared" si="14"/>
        <v>300000000</v>
      </c>
    </row>
    <row r="30" spans="1:22" x14ac:dyDescent="0.25">
      <c r="A30" s="8" t="s">
        <v>216</v>
      </c>
      <c r="B30" s="8" t="s">
        <v>36</v>
      </c>
      <c r="C30" s="8" t="s">
        <v>244</v>
      </c>
      <c r="D30" s="8" t="s">
        <v>217</v>
      </c>
      <c r="E30" s="8" t="s">
        <v>5</v>
      </c>
      <c r="F30" s="9">
        <v>17</v>
      </c>
      <c r="G30" s="8">
        <v>17</v>
      </c>
      <c r="H30" s="8">
        <v>718.7</v>
      </c>
      <c r="I30" s="9">
        <v>1</v>
      </c>
      <c r="J30" s="9">
        <f t="shared" si="12"/>
        <v>28.748000000000001</v>
      </c>
      <c r="K30" s="9">
        <f t="shared" si="15"/>
        <v>25.154500000000002</v>
      </c>
      <c r="L30" s="8">
        <v>17</v>
      </c>
      <c r="M30" s="8">
        <v>451</v>
      </c>
      <c r="N30" s="8">
        <v>1677.99</v>
      </c>
      <c r="O30" s="9">
        <v>1</v>
      </c>
      <c r="P30" s="10">
        <f t="shared" si="13"/>
        <v>1677.99</v>
      </c>
      <c r="Q30" s="15" t="s">
        <v>218</v>
      </c>
      <c r="R30" s="15" t="s">
        <v>219</v>
      </c>
      <c r="S30" s="15" t="s">
        <v>220</v>
      </c>
      <c r="T30" s="15" t="s">
        <v>221</v>
      </c>
      <c r="U30" s="11">
        <v>100</v>
      </c>
      <c r="V30" s="8">
        <f t="shared" si="14"/>
        <v>300000000</v>
      </c>
    </row>
    <row r="31" spans="1:22" x14ac:dyDescent="0.25">
      <c r="A31" s="8" t="s">
        <v>222</v>
      </c>
      <c r="B31" s="8" t="s">
        <v>36</v>
      </c>
      <c r="C31" s="8" t="s">
        <v>244</v>
      </c>
      <c r="D31" s="8" t="s">
        <v>217</v>
      </c>
      <c r="E31" s="8" t="s">
        <v>6</v>
      </c>
      <c r="F31" s="9">
        <v>17.510000000000002</v>
      </c>
      <c r="G31" s="8">
        <v>17</v>
      </c>
      <c r="H31" s="8">
        <v>182.94</v>
      </c>
      <c r="I31" s="9">
        <v>1</v>
      </c>
      <c r="J31" s="9">
        <f>(H31*I31*40)/1000</f>
        <v>7.3176000000000005</v>
      </c>
      <c r="K31" s="9">
        <f t="shared" si="15"/>
        <v>6.4029000000000007</v>
      </c>
      <c r="L31" s="8">
        <v>18</v>
      </c>
      <c r="M31" s="8">
        <v>488</v>
      </c>
      <c r="N31" s="8">
        <v>3544.03</v>
      </c>
      <c r="O31" s="9">
        <v>1</v>
      </c>
      <c r="P31" s="10">
        <f>N31*O31</f>
        <v>3544.03</v>
      </c>
      <c r="Q31" s="15" t="s">
        <v>223</v>
      </c>
      <c r="R31" s="15" t="s">
        <v>224</v>
      </c>
      <c r="S31" s="15" t="s">
        <v>225</v>
      </c>
      <c r="T31" s="15" t="s">
        <v>226</v>
      </c>
      <c r="U31" s="11">
        <v>98</v>
      </c>
      <c r="V31" s="8">
        <f t="shared" si="14"/>
        <v>294000000</v>
      </c>
    </row>
    <row r="32" spans="1:22" x14ac:dyDescent="0.25">
      <c r="A32" s="8" t="s">
        <v>227</v>
      </c>
      <c r="B32" s="8" t="s">
        <v>36</v>
      </c>
      <c r="C32" s="8" t="s">
        <v>243</v>
      </c>
      <c r="D32" s="8" t="s">
        <v>217</v>
      </c>
      <c r="E32" s="8" t="s">
        <v>7</v>
      </c>
      <c r="F32" s="9">
        <v>17.100000000000001</v>
      </c>
      <c r="G32" s="8">
        <v>17</v>
      </c>
      <c r="H32" s="8">
        <v>653.77</v>
      </c>
      <c r="I32" s="9">
        <v>1</v>
      </c>
      <c r="J32" s="9">
        <f t="shared" si="12"/>
        <v>26.1508</v>
      </c>
      <c r="K32" s="9">
        <f t="shared" si="15"/>
        <v>22.88195</v>
      </c>
      <c r="L32" s="8">
        <v>17</v>
      </c>
      <c r="M32" s="8">
        <v>472</v>
      </c>
      <c r="N32" s="8">
        <v>5117.95</v>
      </c>
      <c r="O32" s="9">
        <v>1</v>
      </c>
      <c r="P32" s="10">
        <f t="shared" si="13"/>
        <v>5117.95</v>
      </c>
      <c r="Q32" s="15" t="s">
        <v>228</v>
      </c>
      <c r="R32" s="15" t="s">
        <v>229</v>
      </c>
      <c r="S32" s="15" t="s">
        <v>230</v>
      </c>
      <c r="T32" s="15" t="s">
        <v>231</v>
      </c>
      <c r="U32" s="11">
        <v>95</v>
      </c>
      <c r="V32" s="8">
        <f t="shared" si="14"/>
        <v>285000000</v>
      </c>
    </row>
    <row r="33" spans="1:22" x14ac:dyDescent="0.25">
      <c r="A33" s="8" t="s">
        <v>232</v>
      </c>
      <c r="B33" s="8" t="s">
        <v>36</v>
      </c>
      <c r="C33" s="8" t="s">
        <v>24</v>
      </c>
      <c r="D33" s="8" t="s">
        <v>217</v>
      </c>
      <c r="E33" s="8" t="s">
        <v>8</v>
      </c>
      <c r="F33" s="9">
        <v>17.190000000000001</v>
      </c>
      <c r="G33" s="8">
        <v>17</v>
      </c>
      <c r="H33" s="8">
        <v>341.95</v>
      </c>
      <c r="I33" s="9">
        <v>1</v>
      </c>
      <c r="J33" s="9">
        <f t="shared" si="12"/>
        <v>13.678000000000001</v>
      </c>
      <c r="K33" s="9">
        <f t="shared" si="15"/>
        <v>11.968250000000001</v>
      </c>
      <c r="L33" s="8">
        <v>18</v>
      </c>
      <c r="M33" s="8">
        <v>472</v>
      </c>
      <c r="N33" s="8">
        <v>4597.08</v>
      </c>
      <c r="O33" s="9">
        <v>1</v>
      </c>
      <c r="P33" s="10">
        <f t="shared" ref="P33:P45" si="16">N33*O33</f>
        <v>4597.08</v>
      </c>
      <c r="Q33" s="15" t="s">
        <v>233</v>
      </c>
      <c r="R33" s="15" t="s">
        <v>234</v>
      </c>
      <c r="S33" s="15" t="s">
        <v>235</v>
      </c>
      <c r="T33" s="15" t="s">
        <v>236</v>
      </c>
      <c r="U33" s="11">
        <v>94</v>
      </c>
      <c r="V33" s="8">
        <f t="shared" si="14"/>
        <v>282000000</v>
      </c>
    </row>
    <row r="34" spans="1:22" x14ac:dyDescent="0.25">
      <c r="A34" s="22" t="s">
        <v>239</v>
      </c>
      <c r="B34" s="23" t="s">
        <v>237</v>
      </c>
      <c r="C34" s="24" t="s">
        <v>113</v>
      </c>
      <c r="D34" s="23" t="s">
        <v>238</v>
      </c>
      <c r="E34" s="22" t="s">
        <v>5</v>
      </c>
      <c r="F34" s="25">
        <v>16.03</v>
      </c>
      <c r="G34" s="22">
        <v>16</v>
      </c>
      <c r="H34" s="22">
        <v>3578.33</v>
      </c>
      <c r="I34" s="25">
        <v>2</v>
      </c>
      <c r="J34" s="26">
        <f t="shared" ref="J34:J53" si="17">(H34*I34*40)/1000</f>
        <v>286.26640000000003</v>
      </c>
      <c r="K34" s="26">
        <f>0.25*J34</f>
        <v>71.566600000000008</v>
      </c>
      <c r="L34" s="22">
        <v>16</v>
      </c>
      <c r="M34" s="22">
        <v>448</v>
      </c>
      <c r="N34" s="27">
        <v>9644.58</v>
      </c>
      <c r="O34" s="25">
        <v>3</v>
      </c>
      <c r="P34" s="28">
        <f t="shared" si="16"/>
        <v>28933.739999999998</v>
      </c>
      <c r="Q34" s="22" t="s">
        <v>120</v>
      </c>
      <c r="R34" s="22" t="s">
        <v>121</v>
      </c>
      <c r="S34" s="22" t="s">
        <v>122</v>
      </c>
      <c r="T34" s="22" t="s">
        <v>123</v>
      </c>
      <c r="U34" s="29">
        <v>98</v>
      </c>
      <c r="V34" s="30">
        <f>((U34/100)*5000*60000)</f>
        <v>294000000</v>
      </c>
    </row>
    <row r="35" spans="1:22" x14ac:dyDescent="0.25">
      <c r="A35" s="22" t="s">
        <v>240</v>
      </c>
      <c r="B35" s="23" t="s">
        <v>237</v>
      </c>
      <c r="C35" s="24" t="s">
        <v>113</v>
      </c>
      <c r="D35" s="23" t="s">
        <v>238</v>
      </c>
      <c r="E35" s="22" t="s">
        <v>6</v>
      </c>
      <c r="F35" s="25">
        <v>15.4</v>
      </c>
      <c r="G35" s="22">
        <v>16</v>
      </c>
      <c r="H35" s="22">
        <v>3719.49</v>
      </c>
      <c r="I35" s="25">
        <v>4</v>
      </c>
      <c r="J35" s="26">
        <f t="shared" si="17"/>
        <v>595.11839999999995</v>
      </c>
      <c r="K35" s="26">
        <f>0.25*J35</f>
        <v>148.77959999999999</v>
      </c>
      <c r="L35" s="22">
        <v>15</v>
      </c>
      <c r="M35" s="22">
        <v>451</v>
      </c>
      <c r="N35" s="27">
        <v>9550.2000000000007</v>
      </c>
      <c r="O35" s="25">
        <v>3</v>
      </c>
      <c r="P35" s="28">
        <f t="shared" si="16"/>
        <v>28650.600000000002</v>
      </c>
      <c r="Q35" s="22" t="s">
        <v>108</v>
      </c>
      <c r="R35" s="22" t="s">
        <v>109</v>
      </c>
      <c r="S35" s="22" t="s">
        <v>110</v>
      </c>
      <c r="T35" s="22" t="s">
        <v>111</v>
      </c>
      <c r="U35" s="31">
        <v>98</v>
      </c>
      <c r="V35" s="30">
        <f t="shared" ref="V35:V37" si="18">((U35/100)*5000*60000)</f>
        <v>294000000</v>
      </c>
    </row>
    <row r="36" spans="1:22" x14ac:dyDescent="0.25">
      <c r="A36" s="22" t="s">
        <v>241</v>
      </c>
      <c r="B36" s="23" t="s">
        <v>237</v>
      </c>
      <c r="C36" s="24" t="s">
        <v>113</v>
      </c>
      <c r="D36" s="23" t="s">
        <v>238</v>
      </c>
      <c r="E36" s="22" t="s">
        <v>7</v>
      </c>
      <c r="F36" s="25">
        <v>15.27</v>
      </c>
      <c r="G36" s="22">
        <v>16</v>
      </c>
      <c r="H36" s="22">
        <v>4100.6099999999997</v>
      </c>
      <c r="I36" s="25">
        <v>3</v>
      </c>
      <c r="J36" s="26">
        <f t="shared" si="17"/>
        <v>492.07319999999993</v>
      </c>
      <c r="K36" s="26">
        <f>0.25*J36</f>
        <v>123.01829999999998</v>
      </c>
      <c r="L36" s="22">
        <v>16</v>
      </c>
      <c r="M36" s="22">
        <v>451</v>
      </c>
      <c r="N36" s="27">
        <v>8629.02</v>
      </c>
      <c r="O36" s="25">
        <v>3</v>
      </c>
      <c r="P36" s="28">
        <f t="shared" si="16"/>
        <v>25887.06</v>
      </c>
      <c r="Q36" s="22" t="s">
        <v>125</v>
      </c>
      <c r="R36" s="22" t="s">
        <v>126</v>
      </c>
      <c r="S36" s="22" t="s">
        <v>127</v>
      </c>
      <c r="T36" s="22" t="s">
        <v>128</v>
      </c>
      <c r="U36" s="31">
        <v>99</v>
      </c>
      <c r="V36" s="30">
        <f t="shared" si="18"/>
        <v>297000000</v>
      </c>
    </row>
    <row r="37" spans="1:22" x14ac:dyDescent="0.25">
      <c r="A37" s="22" t="s">
        <v>242</v>
      </c>
      <c r="B37" s="23" t="s">
        <v>237</v>
      </c>
      <c r="C37" s="24" t="s">
        <v>113</v>
      </c>
      <c r="D37" s="23" t="s">
        <v>238</v>
      </c>
      <c r="E37" s="22" t="s">
        <v>8</v>
      </c>
      <c r="F37" s="25">
        <v>15.22</v>
      </c>
      <c r="G37" s="22">
        <v>16</v>
      </c>
      <c r="H37" s="22">
        <v>3323.54</v>
      </c>
      <c r="I37" s="25">
        <v>5</v>
      </c>
      <c r="J37" s="26">
        <f t="shared" si="17"/>
        <v>664.70799999999997</v>
      </c>
      <c r="K37" s="26">
        <f>0.25*J37</f>
        <v>166.17699999999999</v>
      </c>
      <c r="L37" s="22">
        <v>15</v>
      </c>
      <c r="M37" s="22">
        <v>457</v>
      </c>
      <c r="N37" s="27">
        <v>10137.120000000001</v>
      </c>
      <c r="O37" s="25">
        <v>3</v>
      </c>
      <c r="P37" s="28">
        <f t="shared" si="16"/>
        <v>30411.360000000001</v>
      </c>
      <c r="Q37" s="22" t="s">
        <v>115</v>
      </c>
      <c r="R37" s="22" t="s">
        <v>116</v>
      </c>
      <c r="S37" s="22" t="s">
        <v>117</v>
      </c>
      <c r="T37" s="22" t="s">
        <v>118</v>
      </c>
      <c r="U37" s="31">
        <v>100</v>
      </c>
      <c r="V37" s="30">
        <f t="shared" si="18"/>
        <v>300000000</v>
      </c>
    </row>
    <row r="38" spans="1:22" x14ac:dyDescent="0.25">
      <c r="A38" s="32" t="s">
        <v>245</v>
      </c>
      <c r="B38" s="33" t="s">
        <v>36</v>
      </c>
      <c r="C38" s="34" t="s">
        <v>30</v>
      </c>
      <c r="D38" s="33" t="s">
        <v>246</v>
      </c>
      <c r="E38" s="32" t="s">
        <v>5</v>
      </c>
      <c r="F38" s="35">
        <v>16.34</v>
      </c>
      <c r="G38" s="32">
        <v>16</v>
      </c>
      <c r="H38" s="36">
        <v>2139</v>
      </c>
      <c r="I38" s="35">
        <v>2</v>
      </c>
      <c r="J38" s="37">
        <f t="shared" si="17"/>
        <v>171.12</v>
      </c>
      <c r="K38" s="37">
        <f>0.25*J38</f>
        <v>42.78</v>
      </c>
      <c r="L38" s="38">
        <v>17</v>
      </c>
      <c r="M38" s="22">
        <v>467</v>
      </c>
      <c r="N38" s="27">
        <v>5550.02</v>
      </c>
      <c r="O38" s="35">
        <v>6</v>
      </c>
      <c r="P38" s="39">
        <f t="shared" si="16"/>
        <v>33300.120000000003</v>
      </c>
      <c r="Q38" s="22" t="s">
        <v>223</v>
      </c>
      <c r="R38" s="22" t="s">
        <v>224</v>
      </c>
      <c r="S38" s="22" t="s">
        <v>225</v>
      </c>
      <c r="T38" s="22" t="s">
        <v>226</v>
      </c>
      <c r="U38" s="32">
        <v>85</v>
      </c>
      <c r="V38" s="40">
        <f t="shared" ref="V38:V45" si="19">((U38/100)*5000*60000)</f>
        <v>255000000</v>
      </c>
    </row>
    <row r="39" spans="1:22" x14ac:dyDescent="0.25">
      <c r="A39" s="32" t="s">
        <v>247</v>
      </c>
      <c r="B39" s="33" t="s">
        <v>36</v>
      </c>
      <c r="C39" s="34" t="s">
        <v>30</v>
      </c>
      <c r="D39" s="33" t="s">
        <v>246</v>
      </c>
      <c r="E39" s="32" t="s">
        <v>6</v>
      </c>
      <c r="F39" s="35">
        <v>16.7</v>
      </c>
      <c r="G39" s="32">
        <v>17</v>
      </c>
      <c r="H39" s="36">
        <v>2301.12</v>
      </c>
      <c r="I39" s="35">
        <v>4</v>
      </c>
      <c r="J39" s="37">
        <f t="shared" si="17"/>
        <v>368.17919999999998</v>
      </c>
      <c r="K39" s="37">
        <f t="shared" ref="K39:K41" si="20">0.25*J39</f>
        <v>92.044799999999995</v>
      </c>
      <c r="L39" s="38">
        <v>16</v>
      </c>
      <c r="M39" s="22">
        <v>472</v>
      </c>
      <c r="N39" s="27">
        <v>6458.94</v>
      </c>
      <c r="O39" s="35">
        <v>4</v>
      </c>
      <c r="P39" s="39">
        <f t="shared" si="16"/>
        <v>25835.759999999998</v>
      </c>
      <c r="Q39" s="22" t="s">
        <v>228</v>
      </c>
      <c r="R39" s="22" t="s">
        <v>229</v>
      </c>
      <c r="S39" s="22" t="s">
        <v>230</v>
      </c>
      <c r="T39" s="22" t="s">
        <v>231</v>
      </c>
      <c r="U39" s="32">
        <v>85</v>
      </c>
      <c r="V39" s="40">
        <f t="shared" si="19"/>
        <v>255000000</v>
      </c>
    </row>
    <row r="40" spans="1:22" x14ac:dyDescent="0.25">
      <c r="A40" s="32" t="s">
        <v>248</v>
      </c>
      <c r="B40" s="33" t="s">
        <v>36</v>
      </c>
      <c r="C40" s="34" t="s">
        <v>30</v>
      </c>
      <c r="D40" s="33" t="s">
        <v>246</v>
      </c>
      <c r="E40" s="32" t="s">
        <v>7</v>
      </c>
      <c r="F40" s="35">
        <v>16.37</v>
      </c>
      <c r="G40" s="32">
        <v>16</v>
      </c>
      <c r="H40" s="36">
        <v>2795.44</v>
      </c>
      <c r="I40" s="35">
        <v>2</v>
      </c>
      <c r="J40" s="37">
        <f t="shared" si="17"/>
        <v>223.6352</v>
      </c>
      <c r="K40" s="37">
        <f>0.25*J40</f>
        <v>55.908799999999999</v>
      </c>
      <c r="L40" s="38">
        <v>17</v>
      </c>
      <c r="M40" s="22">
        <v>469</v>
      </c>
      <c r="N40" s="27">
        <v>6359.03</v>
      </c>
      <c r="O40" s="35">
        <v>5</v>
      </c>
      <c r="P40" s="39">
        <f t="shared" si="16"/>
        <v>31795.149999999998</v>
      </c>
      <c r="Q40" s="22" t="s">
        <v>233</v>
      </c>
      <c r="R40" s="22" t="s">
        <v>234</v>
      </c>
      <c r="S40" s="22" t="s">
        <v>235</v>
      </c>
      <c r="T40" s="22" t="s">
        <v>236</v>
      </c>
      <c r="U40" s="32">
        <v>85</v>
      </c>
      <c r="V40" s="40">
        <f t="shared" si="19"/>
        <v>255000000</v>
      </c>
    </row>
    <row r="41" spans="1:22" x14ac:dyDescent="0.25">
      <c r="A41" s="32" t="s">
        <v>249</v>
      </c>
      <c r="B41" s="33" t="s">
        <v>36</v>
      </c>
      <c r="C41" s="34" t="s">
        <v>30</v>
      </c>
      <c r="D41" s="33" t="s">
        <v>246</v>
      </c>
      <c r="E41" s="32" t="s">
        <v>8</v>
      </c>
      <c r="F41" s="32">
        <v>16.5</v>
      </c>
      <c r="G41" s="32">
        <v>17</v>
      </c>
      <c r="H41" s="36">
        <v>2667.54</v>
      </c>
      <c r="I41" s="35">
        <v>4</v>
      </c>
      <c r="J41" s="37">
        <f t="shared" si="17"/>
        <v>426.8064</v>
      </c>
      <c r="K41" s="37">
        <f t="shared" si="20"/>
        <v>106.7016</v>
      </c>
      <c r="L41" s="38">
        <v>16</v>
      </c>
      <c r="M41" s="22">
        <v>468</v>
      </c>
      <c r="N41" s="27">
        <v>2853.3</v>
      </c>
      <c r="O41" s="41">
        <v>10</v>
      </c>
      <c r="P41" s="39">
        <f t="shared" si="16"/>
        <v>28533</v>
      </c>
      <c r="Q41" s="22" t="s">
        <v>250</v>
      </c>
      <c r="R41" s="22" t="s">
        <v>251</v>
      </c>
      <c r="S41" s="22" t="s">
        <v>252</v>
      </c>
      <c r="T41" s="22" t="s">
        <v>253</v>
      </c>
      <c r="U41" s="32">
        <v>90</v>
      </c>
      <c r="V41" s="40">
        <f t="shared" si="19"/>
        <v>270000000</v>
      </c>
    </row>
    <row r="42" spans="1:22" x14ac:dyDescent="0.25">
      <c r="A42" s="32" t="s">
        <v>254</v>
      </c>
      <c r="B42" s="33" t="s">
        <v>36</v>
      </c>
      <c r="C42" s="34" t="s">
        <v>174</v>
      </c>
      <c r="D42" s="33" t="s">
        <v>255</v>
      </c>
      <c r="E42" s="32" t="s">
        <v>5</v>
      </c>
      <c r="F42" s="35">
        <v>15.03</v>
      </c>
      <c r="G42" s="32">
        <v>15</v>
      </c>
      <c r="H42" s="32">
        <v>1717.14</v>
      </c>
      <c r="I42" s="35">
        <v>5</v>
      </c>
      <c r="J42" s="37">
        <f t="shared" si="17"/>
        <v>343.428</v>
      </c>
      <c r="K42" s="37">
        <f>0.25*J42</f>
        <v>85.856999999999999</v>
      </c>
      <c r="L42" s="32">
        <v>16</v>
      </c>
      <c r="M42" s="22">
        <v>464</v>
      </c>
      <c r="N42" s="27">
        <v>5814.05</v>
      </c>
      <c r="O42" s="35">
        <v>4</v>
      </c>
      <c r="P42" s="42">
        <f t="shared" si="16"/>
        <v>23256.2</v>
      </c>
      <c r="Q42" s="22" t="s">
        <v>256</v>
      </c>
      <c r="R42" s="22" t="s">
        <v>257</v>
      </c>
      <c r="S42" s="22" t="s">
        <v>258</v>
      </c>
      <c r="T42" s="22" t="s">
        <v>259</v>
      </c>
      <c r="U42" s="43">
        <v>100</v>
      </c>
      <c r="V42" s="38">
        <f t="shared" si="19"/>
        <v>300000000</v>
      </c>
    </row>
    <row r="43" spans="1:22" x14ac:dyDescent="0.25">
      <c r="A43" s="32" t="s">
        <v>260</v>
      </c>
      <c r="B43" s="33" t="s">
        <v>36</v>
      </c>
      <c r="C43" s="34" t="s">
        <v>174</v>
      </c>
      <c r="D43" s="33" t="s">
        <v>255</v>
      </c>
      <c r="E43" s="32" t="s">
        <v>6</v>
      </c>
      <c r="F43" s="35">
        <v>14.79</v>
      </c>
      <c r="G43" s="32">
        <v>15</v>
      </c>
      <c r="H43" s="32">
        <v>1964.67</v>
      </c>
      <c r="I43" s="35">
        <v>6</v>
      </c>
      <c r="J43" s="37">
        <f t="shared" si="17"/>
        <v>471.52080000000007</v>
      </c>
      <c r="K43" s="37">
        <f>0.25*J43</f>
        <v>117.88020000000002</v>
      </c>
      <c r="L43" s="32">
        <v>16</v>
      </c>
      <c r="M43" s="22">
        <v>476</v>
      </c>
      <c r="N43" s="27">
        <v>6175.28</v>
      </c>
      <c r="O43" s="35">
        <v>3</v>
      </c>
      <c r="P43" s="42">
        <f t="shared" si="16"/>
        <v>18525.84</v>
      </c>
      <c r="Q43" s="22" t="s">
        <v>261</v>
      </c>
      <c r="R43" s="22" t="s">
        <v>262</v>
      </c>
      <c r="S43" s="22" t="s">
        <v>263</v>
      </c>
      <c r="T43" s="22" t="s">
        <v>264</v>
      </c>
      <c r="U43" s="43">
        <v>85</v>
      </c>
      <c r="V43" s="38">
        <f t="shared" si="19"/>
        <v>255000000</v>
      </c>
    </row>
    <row r="44" spans="1:22" x14ac:dyDescent="0.25">
      <c r="A44" s="32" t="s">
        <v>265</v>
      </c>
      <c r="B44" s="33" t="s">
        <v>36</v>
      </c>
      <c r="C44" s="34" t="s">
        <v>174</v>
      </c>
      <c r="D44" s="33" t="s">
        <v>255</v>
      </c>
      <c r="E44" s="32" t="s">
        <v>7</v>
      </c>
      <c r="F44" s="35">
        <v>15.25</v>
      </c>
      <c r="G44" s="32">
        <v>15</v>
      </c>
      <c r="H44" s="32">
        <v>1785.35</v>
      </c>
      <c r="I44" s="35">
        <v>5</v>
      </c>
      <c r="J44" s="37">
        <f t="shared" si="17"/>
        <v>357.07</v>
      </c>
      <c r="K44" s="37">
        <f>0.25*J44</f>
        <v>89.267499999999998</v>
      </c>
      <c r="L44" s="32">
        <v>16</v>
      </c>
      <c r="M44" s="22">
        <v>464</v>
      </c>
      <c r="N44" s="27">
        <v>7063.84</v>
      </c>
      <c r="O44" s="35">
        <v>3</v>
      </c>
      <c r="P44" s="42">
        <f t="shared" si="16"/>
        <v>21191.52</v>
      </c>
      <c r="Q44" s="22" t="s">
        <v>266</v>
      </c>
      <c r="R44" s="22" t="s">
        <v>267</v>
      </c>
      <c r="S44" s="22" t="s">
        <v>268</v>
      </c>
      <c r="T44" s="22" t="s">
        <v>269</v>
      </c>
      <c r="U44" s="43">
        <v>98</v>
      </c>
      <c r="V44" s="38">
        <f t="shared" si="19"/>
        <v>294000000</v>
      </c>
    </row>
    <row r="45" spans="1:22" x14ac:dyDescent="0.25">
      <c r="A45" s="32" t="s">
        <v>270</v>
      </c>
      <c r="B45" s="33" t="s">
        <v>36</v>
      </c>
      <c r="C45" s="34" t="s">
        <v>174</v>
      </c>
      <c r="D45" s="33" t="s">
        <v>255</v>
      </c>
      <c r="E45" s="32" t="s">
        <v>8</v>
      </c>
      <c r="F45" s="32">
        <v>15.7</v>
      </c>
      <c r="G45" s="32">
        <v>16</v>
      </c>
      <c r="H45" s="32">
        <v>1470.21</v>
      </c>
      <c r="I45" s="35">
        <v>8</v>
      </c>
      <c r="J45" s="37">
        <f t="shared" si="17"/>
        <v>470.46719999999999</v>
      </c>
      <c r="K45" s="37">
        <f>0.25*J45</f>
        <v>117.6168</v>
      </c>
      <c r="L45" s="32">
        <v>16</v>
      </c>
      <c r="M45" s="22">
        <v>466</v>
      </c>
      <c r="N45" s="27">
        <v>6247.93</v>
      </c>
      <c r="O45" s="44">
        <v>4</v>
      </c>
      <c r="P45" s="42">
        <f t="shared" si="16"/>
        <v>24991.72</v>
      </c>
      <c r="Q45" s="22" t="s">
        <v>271</v>
      </c>
      <c r="R45" s="22" t="s">
        <v>272</v>
      </c>
      <c r="S45" s="22" t="s">
        <v>273</v>
      </c>
      <c r="T45" s="22" t="s">
        <v>274</v>
      </c>
      <c r="U45" s="43">
        <v>90</v>
      </c>
      <c r="V45" s="38">
        <f t="shared" si="19"/>
        <v>270000000</v>
      </c>
    </row>
    <row r="46" spans="1:22" x14ac:dyDescent="0.25">
      <c r="A46" s="32" t="s">
        <v>275</v>
      </c>
      <c r="B46" s="32" t="s">
        <v>36</v>
      </c>
      <c r="C46" s="34" t="s">
        <v>152</v>
      </c>
      <c r="D46" s="24" t="s">
        <v>276</v>
      </c>
      <c r="E46" s="32" t="s">
        <v>5</v>
      </c>
      <c r="F46" s="35">
        <v>15.78</v>
      </c>
      <c r="G46" s="32">
        <v>16</v>
      </c>
      <c r="H46" s="36">
        <v>6103.22</v>
      </c>
      <c r="I46" s="35">
        <v>2</v>
      </c>
      <c r="J46" s="45">
        <f t="shared" si="17"/>
        <v>488.25760000000002</v>
      </c>
      <c r="K46" s="45">
        <f t="shared" ref="K46:K53" si="21">0.25*J46</f>
        <v>122.06440000000001</v>
      </c>
      <c r="L46" s="32">
        <v>15</v>
      </c>
      <c r="M46" s="32">
        <v>491</v>
      </c>
      <c r="N46" s="36">
        <v>4290.45</v>
      </c>
      <c r="O46" s="35">
        <v>2</v>
      </c>
      <c r="P46" s="39">
        <f t="shared" ref="P46:P52" si="22">N46*O46</f>
        <v>8580.9</v>
      </c>
      <c r="Q46" s="22" t="s">
        <v>277</v>
      </c>
      <c r="R46" s="22" t="s">
        <v>278</v>
      </c>
      <c r="S46" s="22" t="s">
        <v>279</v>
      </c>
      <c r="T46" s="22" t="s">
        <v>280</v>
      </c>
      <c r="U46" s="46">
        <v>95</v>
      </c>
      <c r="V46" s="38">
        <f t="shared" ref="V46:V53" si="23">((U46/100)*5000*60000)</f>
        <v>285000000</v>
      </c>
    </row>
    <row r="47" spans="1:22" x14ac:dyDescent="0.25">
      <c r="A47" s="32" t="s">
        <v>281</v>
      </c>
      <c r="B47" s="32" t="s">
        <v>36</v>
      </c>
      <c r="C47" s="34" t="s">
        <v>152</v>
      </c>
      <c r="D47" s="24" t="s">
        <v>276</v>
      </c>
      <c r="E47" s="32" t="s">
        <v>6</v>
      </c>
      <c r="F47" s="35">
        <v>15.87</v>
      </c>
      <c r="G47" s="32">
        <v>16</v>
      </c>
      <c r="H47" s="36">
        <v>9978.3700000000008</v>
      </c>
      <c r="I47" s="35">
        <v>1</v>
      </c>
      <c r="J47" s="45">
        <f t="shared" si="17"/>
        <v>399.13480000000004</v>
      </c>
      <c r="K47" s="45">
        <f t="shared" si="21"/>
        <v>99.78370000000001</v>
      </c>
      <c r="L47" s="32">
        <v>16</v>
      </c>
      <c r="M47" s="32">
        <v>461</v>
      </c>
      <c r="N47" s="36">
        <v>3603.12</v>
      </c>
      <c r="O47" s="35">
        <v>2</v>
      </c>
      <c r="P47" s="39">
        <f t="shared" si="22"/>
        <v>7206.24</v>
      </c>
      <c r="Q47" s="22" t="s">
        <v>282</v>
      </c>
      <c r="R47" s="22" t="s">
        <v>283</v>
      </c>
      <c r="S47" s="22" t="s">
        <v>284</v>
      </c>
      <c r="T47" s="22" t="s">
        <v>285</v>
      </c>
      <c r="U47" s="46">
        <v>95</v>
      </c>
      <c r="V47" s="38">
        <f t="shared" si="23"/>
        <v>285000000</v>
      </c>
    </row>
    <row r="48" spans="1:22" x14ac:dyDescent="0.25">
      <c r="A48" s="32" t="s">
        <v>286</v>
      </c>
      <c r="B48" s="32" t="s">
        <v>36</v>
      </c>
      <c r="C48" s="34" t="s">
        <v>24</v>
      </c>
      <c r="D48" s="24" t="s">
        <v>276</v>
      </c>
      <c r="E48" s="32" t="s">
        <v>7</v>
      </c>
      <c r="F48" s="35">
        <v>15.4</v>
      </c>
      <c r="G48" s="32">
        <v>16</v>
      </c>
      <c r="H48" s="36">
        <v>8715.31</v>
      </c>
      <c r="I48" s="35">
        <v>2</v>
      </c>
      <c r="J48" s="45">
        <f t="shared" si="17"/>
        <v>697.22479999999996</v>
      </c>
      <c r="K48" s="45">
        <f t="shared" si="21"/>
        <v>174.30619999999999</v>
      </c>
      <c r="L48" s="32">
        <v>15</v>
      </c>
      <c r="M48" s="32">
        <v>482</v>
      </c>
      <c r="N48" s="36">
        <v>3877.99</v>
      </c>
      <c r="O48" s="35">
        <v>4</v>
      </c>
      <c r="P48" s="39">
        <f>N48*O48</f>
        <v>15511.96</v>
      </c>
      <c r="Q48" s="22" t="s">
        <v>287</v>
      </c>
      <c r="R48" s="22" t="s">
        <v>288</v>
      </c>
      <c r="S48" s="22" t="s">
        <v>289</v>
      </c>
      <c r="T48" s="22" t="s">
        <v>290</v>
      </c>
      <c r="U48" s="46">
        <v>90</v>
      </c>
      <c r="V48" s="38">
        <f t="shared" si="23"/>
        <v>270000000</v>
      </c>
    </row>
    <row r="49" spans="1:22" x14ac:dyDescent="0.25">
      <c r="A49" s="32" t="s">
        <v>291</v>
      </c>
      <c r="B49" s="32" t="s">
        <v>36</v>
      </c>
      <c r="C49" s="34" t="s">
        <v>152</v>
      </c>
      <c r="D49" s="24" t="s">
        <v>276</v>
      </c>
      <c r="E49" s="32" t="s">
        <v>8</v>
      </c>
      <c r="F49" s="35">
        <v>15.56</v>
      </c>
      <c r="G49" s="32">
        <v>16</v>
      </c>
      <c r="H49" s="36">
        <v>5743.45</v>
      </c>
      <c r="I49" s="35">
        <v>2</v>
      </c>
      <c r="J49" s="45">
        <f t="shared" si="17"/>
        <v>459.476</v>
      </c>
      <c r="K49" s="45">
        <f t="shared" si="21"/>
        <v>114.869</v>
      </c>
      <c r="L49" s="32">
        <v>15</v>
      </c>
      <c r="M49" s="32">
        <v>431</v>
      </c>
      <c r="N49" s="36">
        <v>3077.81</v>
      </c>
      <c r="O49" s="35">
        <v>1</v>
      </c>
      <c r="P49" s="39">
        <f t="shared" si="22"/>
        <v>3077.81</v>
      </c>
      <c r="Q49" s="22" t="s">
        <v>292</v>
      </c>
      <c r="R49" s="22" t="s">
        <v>293</v>
      </c>
      <c r="S49" s="22" t="s">
        <v>294</v>
      </c>
      <c r="T49" s="22" t="s">
        <v>295</v>
      </c>
      <c r="U49" s="46">
        <v>97</v>
      </c>
      <c r="V49" s="38">
        <f t="shared" si="23"/>
        <v>291000000</v>
      </c>
    </row>
    <row r="50" spans="1:22" x14ac:dyDescent="0.25">
      <c r="A50" s="32" t="s">
        <v>296</v>
      </c>
      <c r="B50" s="33" t="s">
        <v>36</v>
      </c>
      <c r="C50" s="34" t="s">
        <v>24</v>
      </c>
      <c r="D50" s="24" t="s">
        <v>297</v>
      </c>
      <c r="E50" s="32" t="s">
        <v>5</v>
      </c>
      <c r="F50" s="35">
        <v>16.440000000000001</v>
      </c>
      <c r="G50" s="32">
        <v>16</v>
      </c>
      <c r="H50" s="36">
        <v>8048.27</v>
      </c>
      <c r="I50" s="35">
        <v>3</v>
      </c>
      <c r="J50" s="45">
        <f t="shared" si="17"/>
        <v>965.79240000000004</v>
      </c>
      <c r="K50" s="45">
        <f t="shared" si="21"/>
        <v>241.44810000000001</v>
      </c>
      <c r="L50" s="32">
        <v>15</v>
      </c>
      <c r="M50" s="32">
        <v>435</v>
      </c>
      <c r="N50" s="36">
        <v>5620.73</v>
      </c>
      <c r="O50" s="35">
        <v>6</v>
      </c>
      <c r="P50" s="39">
        <f t="shared" si="22"/>
        <v>33724.379999999997</v>
      </c>
      <c r="Q50" s="22" t="s">
        <v>298</v>
      </c>
      <c r="R50" s="22" t="s">
        <v>299</v>
      </c>
      <c r="S50" s="22" t="s">
        <v>300</v>
      </c>
      <c r="T50" s="22" t="s">
        <v>301</v>
      </c>
      <c r="U50" s="46">
        <v>85</v>
      </c>
      <c r="V50" s="38">
        <f t="shared" si="23"/>
        <v>255000000</v>
      </c>
    </row>
    <row r="51" spans="1:22" x14ac:dyDescent="0.25">
      <c r="A51" s="32" t="s">
        <v>302</v>
      </c>
      <c r="B51" s="33" t="s">
        <v>36</v>
      </c>
      <c r="C51" s="34" t="s">
        <v>24</v>
      </c>
      <c r="D51" s="24" t="s">
        <v>297</v>
      </c>
      <c r="E51" s="32" t="s">
        <v>6</v>
      </c>
      <c r="F51" s="35">
        <v>16.22</v>
      </c>
      <c r="G51" s="32">
        <v>16</v>
      </c>
      <c r="H51" s="36">
        <v>6083.29</v>
      </c>
      <c r="I51" s="35">
        <v>5</v>
      </c>
      <c r="J51" s="45">
        <f t="shared" si="17"/>
        <v>1216.6579999999999</v>
      </c>
      <c r="K51" s="45">
        <f t="shared" si="21"/>
        <v>304.16449999999998</v>
      </c>
      <c r="L51" s="32">
        <v>14</v>
      </c>
      <c r="M51" s="32">
        <v>452</v>
      </c>
      <c r="N51" s="36">
        <v>4313.25</v>
      </c>
      <c r="O51" s="35">
        <v>3</v>
      </c>
      <c r="P51" s="39">
        <f t="shared" si="22"/>
        <v>12939.75</v>
      </c>
      <c r="Q51" s="22" t="s">
        <v>303</v>
      </c>
      <c r="R51" s="22" t="s">
        <v>304</v>
      </c>
      <c r="S51" s="22" t="s">
        <v>305</v>
      </c>
      <c r="T51" s="22" t="s">
        <v>306</v>
      </c>
      <c r="U51" s="46">
        <v>85</v>
      </c>
      <c r="V51" s="38">
        <f t="shared" si="23"/>
        <v>255000000</v>
      </c>
    </row>
    <row r="52" spans="1:22" x14ac:dyDescent="0.25">
      <c r="A52" s="32" t="s">
        <v>307</v>
      </c>
      <c r="B52" s="33" t="s">
        <v>36</v>
      </c>
      <c r="C52" s="34" t="s">
        <v>24</v>
      </c>
      <c r="D52" s="24" t="s">
        <v>297</v>
      </c>
      <c r="E52" s="32" t="s">
        <v>7</v>
      </c>
      <c r="F52" s="32">
        <v>16.34</v>
      </c>
      <c r="G52" s="32">
        <v>16</v>
      </c>
      <c r="H52" s="36">
        <v>9759.74</v>
      </c>
      <c r="I52" s="35">
        <v>3</v>
      </c>
      <c r="J52" s="45">
        <f t="shared" si="17"/>
        <v>1171.1688000000001</v>
      </c>
      <c r="K52" s="45">
        <f t="shared" si="21"/>
        <v>292.79220000000004</v>
      </c>
      <c r="L52" s="32">
        <v>14</v>
      </c>
      <c r="M52" s="32">
        <v>461</v>
      </c>
      <c r="N52" s="36">
        <v>4329.58</v>
      </c>
      <c r="O52" s="44">
        <v>2</v>
      </c>
      <c r="P52" s="39">
        <f t="shared" si="22"/>
        <v>8659.16</v>
      </c>
      <c r="Q52" s="22" t="s">
        <v>308</v>
      </c>
      <c r="R52" s="22" t="s">
        <v>309</v>
      </c>
      <c r="S52" s="22" t="s">
        <v>310</v>
      </c>
      <c r="T52" s="22" t="s">
        <v>311</v>
      </c>
      <c r="U52" s="46">
        <v>85</v>
      </c>
      <c r="V52" s="38">
        <f t="shared" si="23"/>
        <v>255000000</v>
      </c>
    </row>
    <row r="53" spans="1:22" x14ac:dyDescent="0.25">
      <c r="A53" s="32" t="s">
        <v>312</v>
      </c>
      <c r="B53" s="33" t="s">
        <v>36</v>
      </c>
      <c r="C53" s="34" t="s">
        <v>24</v>
      </c>
      <c r="D53" s="24" t="s">
        <v>297</v>
      </c>
      <c r="E53" s="32" t="s">
        <v>8</v>
      </c>
      <c r="F53" s="32">
        <v>15.73</v>
      </c>
      <c r="G53" s="32">
        <v>16</v>
      </c>
      <c r="H53" s="36">
        <v>10968.77</v>
      </c>
      <c r="I53" s="35">
        <v>2</v>
      </c>
      <c r="J53" s="45">
        <f t="shared" si="17"/>
        <v>877.50160000000005</v>
      </c>
      <c r="K53" s="45">
        <f t="shared" si="21"/>
        <v>219.37540000000001</v>
      </c>
      <c r="L53" s="32">
        <v>15</v>
      </c>
      <c r="M53" s="32">
        <v>506</v>
      </c>
      <c r="N53" s="36">
        <v>3602.83</v>
      </c>
      <c r="O53" s="32">
        <v>5</v>
      </c>
      <c r="P53" s="39">
        <f>N53*O53</f>
        <v>18014.150000000001</v>
      </c>
      <c r="Q53" s="22" t="s">
        <v>313</v>
      </c>
      <c r="R53" s="22" t="s">
        <v>314</v>
      </c>
      <c r="S53" s="22" t="s">
        <v>315</v>
      </c>
      <c r="T53" s="22" t="s">
        <v>316</v>
      </c>
      <c r="U53" s="46">
        <v>90</v>
      </c>
      <c r="V53" s="38">
        <f t="shared" si="23"/>
        <v>270000000</v>
      </c>
    </row>
    <row r="54" spans="1:22" x14ac:dyDescent="0.25">
      <c r="A54" s="32" t="s">
        <v>317</v>
      </c>
      <c r="B54" s="33" t="s">
        <v>237</v>
      </c>
      <c r="C54" s="34" t="s">
        <v>357</v>
      </c>
      <c r="D54" s="24" t="s">
        <v>318</v>
      </c>
      <c r="E54" s="32" t="s">
        <v>6</v>
      </c>
      <c r="F54" s="35">
        <v>16.14</v>
      </c>
      <c r="G54" s="32">
        <v>16</v>
      </c>
      <c r="H54" s="36">
        <v>8929.73</v>
      </c>
      <c r="I54" s="35">
        <v>1</v>
      </c>
      <c r="J54" s="37">
        <v>357.18919999999997</v>
      </c>
      <c r="K54" s="37">
        <v>89.297299999999993</v>
      </c>
      <c r="L54" s="32">
        <v>16</v>
      </c>
      <c r="M54" s="32">
        <v>487</v>
      </c>
      <c r="N54" s="36">
        <v>2789.37</v>
      </c>
      <c r="O54" s="35">
        <v>1</v>
      </c>
      <c r="P54" s="42">
        <v>2789.37</v>
      </c>
      <c r="Q54" s="22" t="s">
        <v>319</v>
      </c>
      <c r="R54" s="22" t="s">
        <v>320</v>
      </c>
      <c r="S54" s="22" t="s">
        <v>321</v>
      </c>
      <c r="T54" s="22" t="s">
        <v>322</v>
      </c>
      <c r="U54" s="32">
        <v>95</v>
      </c>
      <c r="V54" s="38">
        <v>285000000</v>
      </c>
    </row>
    <row r="55" spans="1:22" x14ac:dyDescent="0.25">
      <c r="A55" s="34" t="s">
        <v>323</v>
      </c>
      <c r="B55" s="32" t="s">
        <v>36</v>
      </c>
      <c r="C55" s="34" t="s">
        <v>358</v>
      </c>
      <c r="D55" s="22" t="s">
        <v>324</v>
      </c>
      <c r="E55" s="32" t="s">
        <v>5</v>
      </c>
      <c r="F55" s="35">
        <v>15.59</v>
      </c>
      <c r="G55" s="32">
        <v>16</v>
      </c>
      <c r="H55" s="36">
        <v>15435.01</v>
      </c>
      <c r="I55" s="35">
        <v>1</v>
      </c>
      <c r="J55" s="47">
        <f t="shared" ref="J55:J62" si="24">(H55*I55*40)/1000</f>
        <v>617.40039999999999</v>
      </c>
      <c r="K55" s="47">
        <f t="shared" ref="K55:K68" si="25">0.25*J55</f>
        <v>154.3501</v>
      </c>
      <c r="L55" s="32">
        <v>15</v>
      </c>
      <c r="M55" s="32">
        <v>447</v>
      </c>
      <c r="N55" s="36">
        <v>2593.66</v>
      </c>
      <c r="O55" s="35">
        <v>3</v>
      </c>
      <c r="P55" s="42">
        <f t="shared" ref="P55:P58" si="26">N55*O55</f>
        <v>7780.98</v>
      </c>
      <c r="Q55" s="22" t="s">
        <v>325</v>
      </c>
      <c r="R55" s="22" t="s">
        <v>326</v>
      </c>
      <c r="S55" s="22" t="s">
        <v>327</v>
      </c>
      <c r="T55" s="22" t="s">
        <v>328</v>
      </c>
      <c r="U55" s="32">
        <v>90</v>
      </c>
      <c r="V55" s="38">
        <f t="shared" ref="V55:V68" si="27">((U55/100)*5000*60000)</f>
        <v>270000000</v>
      </c>
    </row>
    <row r="56" spans="1:22" x14ac:dyDescent="0.25">
      <c r="A56" s="34" t="s">
        <v>329</v>
      </c>
      <c r="B56" s="32" t="s">
        <v>36</v>
      </c>
      <c r="C56" s="34" t="s">
        <v>359</v>
      </c>
      <c r="D56" s="22" t="s">
        <v>324</v>
      </c>
      <c r="E56" s="32" t="s">
        <v>6</v>
      </c>
      <c r="F56" s="35">
        <v>15.49</v>
      </c>
      <c r="G56" s="32">
        <v>16</v>
      </c>
      <c r="H56" s="36">
        <v>12116.83</v>
      </c>
      <c r="I56" s="35">
        <v>1</v>
      </c>
      <c r="J56" s="47">
        <f t="shared" si="24"/>
        <v>484.67320000000001</v>
      </c>
      <c r="K56" s="47">
        <f t="shared" si="25"/>
        <v>121.1683</v>
      </c>
      <c r="L56" s="32">
        <v>15</v>
      </c>
      <c r="M56" s="32">
        <v>441</v>
      </c>
      <c r="N56" s="36">
        <v>3477.04</v>
      </c>
      <c r="O56" s="35">
        <v>3</v>
      </c>
      <c r="P56" s="42">
        <f t="shared" si="26"/>
        <v>10431.119999999999</v>
      </c>
      <c r="Q56" s="22" t="s">
        <v>330</v>
      </c>
      <c r="R56" s="22" t="s">
        <v>331</v>
      </c>
      <c r="S56" s="22" t="s">
        <v>332</v>
      </c>
      <c r="T56" s="22" t="s">
        <v>333</v>
      </c>
      <c r="U56" s="32">
        <v>98</v>
      </c>
      <c r="V56" s="38">
        <f t="shared" si="27"/>
        <v>294000000</v>
      </c>
    </row>
    <row r="57" spans="1:22" x14ac:dyDescent="0.25">
      <c r="A57" s="34" t="s">
        <v>334</v>
      </c>
      <c r="B57" s="32" t="s">
        <v>36</v>
      </c>
      <c r="C57" s="34" t="s">
        <v>359</v>
      </c>
      <c r="D57" s="22" t="s">
        <v>324</v>
      </c>
      <c r="E57" s="32" t="s">
        <v>7</v>
      </c>
      <c r="F57" s="35">
        <v>15.81</v>
      </c>
      <c r="G57" s="32">
        <v>16</v>
      </c>
      <c r="H57" s="36">
        <v>4620.09</v>
      </c>
      <c r="I57" s="35">
        <v>1</v>
      </c>
      <c r="J57" s="47">
        <f t="shared" si="24"/>
        <v>184.80360000000002</v>
      </c>
      <c r="K57" s="47">
        <f t="shared" si="25"/>
        <v>46.200900000000004</v>
      </c>
      <c r="L57" s="32">
        <v>17</v>
      </c>
      <c r="M57" s="32">
        <v>470</v>
      </c>
      <c r="N57" s="36">
        <v>3215.71</v>
      </c>
      <c r="O57" s="35">
        <v>5</v>
      </c>
      <c r="P57" s="42">
        <f t="shared" si="26"/>
        <v>16078.55</v>
      </c>
      <c r="Q57" s="22" t="s">
        <v>335</v>
      </c>
      <c r="R57" s="22" t="s">
        <v>336</v>
      </c>
      <c r="S57" s="22" t="s">
        <v>337</v>
      </c>
      <c r="T57" s="22" t="s">
        <v>338</v>
      </c>
      <c r="U57" s="32">
        <v>85</v>
      </c>
      <c r="V57" s="38">
        <f t="shared" si="27"/>
        <v>255000000</v>
      </c>
    </row>
    <row r="58" spans="1:22" x14ac:dyDescent="0.25">
      <c r="A58" s="34" t="s">
        <v>339</v>
      </c>
      <c r="B58" s="32" t="s">
        <v>36</v>
      </c>
      <c r="C58" s="34" t="s">
        <v>359</v>
      </c>
      <c r="D58" s="22" t="s">
        <v>324</v>
      </c>
      <c r="E58" s="32" t="s">
        <v>8</v>
      </c>
      <c r="F58" s="32">
        <v>14.01</v>
      </c>
      <c r="G58" s="32">
        <v>16</v>
      </c>
      <c r="H58" s="36">
        <v>4961.1499999999996</v>
      </c>
      <c r="I58" s="35">
        <v>1</v>
      </c>
      <c r="J58" s="47">
        <f t="shared" si="24"/>
        <v>198.446</v>
      </c>
      <c r="K58" s="47">
        <f t="shared" si="25"/>
        <v>49.611499999999999</v>
      </c>
      <c r="L58" s="32">
        <v>17</v>
      </c>
      <c r="M58" s="32">
        <v>445</v>
      </c>
      <c r="N58" s="36">
        <v>3029.05</v>
      </c>
      <c r="O58" s="41">
        <v>7</v>
      </c>
      <c r="P58" s="48">
        <f t="shared" si="26"/>
        <v>21203.350000000002</v>
      </c>
      <c r="Q58" s="22" t="s">
        <v>340</v>
      </c>
      <c r="R58" s="22" t="s">
        <v>341</v>
      </c>
      <c r="S58" s="22" t="s">
        <v>342</v>
      </c>
      <c r="T58" s="22" t="s">
        <v>343</v>
      </c>
      <c r="U58" s="32">
        <v>100</v>
      </c>
      <c r="V58" s="38">
        <f t="shared" si="27"/>
        <v>300000000</v>
      </c>
    </row>
    <row r="59" spans="1:22" x14ac:dyDescent="0.25">
      <c r="A59" s="34" t="s">
        <v>344</v>
      </c>
      <c r="B59" s="32" t="s">
        <v>36</v>
      </c>
      <c r="C59" s="34" t="s">
        <v>360</v>
      </c>
      <c r="D59" s="22" t="s">
        <v>345</v>
      </c>
      <c r="E59" s="32" t="s">
        <v>5</v>
      </c>
      <c r="F59" s="35">
        <v>14.98</v>
      </c>
      <c r="G59" s="32">
        <v>15</v>
      </c>
      <c r="H59" s="36">
        <v>2153.83</v>
      </c>
      <c r="I59" s="35">
        <v>1</v>
      </c>
      <c r="J59" s="37">
        <f t="shared" si="24"/>
        <v>86.153199999999998</v>
      </c>
      <c r="K59" s="37">
        <f t="shared" si="25"/>
        <v>21.5383</v>
      </c>
      <c r="L59" s="32">
        <v>17</v>
      </c>
      <c r="M59" s="32">
        <v>449</v>
      </c>
      <c r="N59" s="36">
        <v>2454.75</v>
      </c>
      <c r="O59" s="35">
        <v>6</v>
      </c>
      <c r="P59" s="42">
        <f>N59*O59</f>
        <v>14728.5</v>
      </c>
      <c r="Q59" s="22" t="s">
        <v>346</v>
      </c>
      <c r="R59" s="22" t="s">
        <v>347</v>
      </c>
      <c r="S59" s="22" t="s">
        <v>348</v>
      </c>
      <c r="T59" s="22" t="s">
        <v>349</v>
      </c>
      <c r="U59" s="43">
        <v>80</v>
      </c>
      <c r="V59" s="38">
        <f t="shared" si="27"/>
        <v>240000000</v>
      </c>
    </row>
    <row r="60" spans="1:22" x14ac:dyDescent="0.25">
      <c r="A60" s="34" t="s">
        <v>350</v>
      </c>
      <c r="B60" s="32" t="s">
        <v>36</v>
      </c>
      <c r="C60" s="34" t="s">
        <v>360</v>
      </c>
      <c r="D60" s="22" t="s">
        <v>345</v>
      </c>
      <c r="E60" s="32" t="s">
        <v>6</v>
      </c>
      <c r="F60" s="35">
        <v>15.01</v>
      </c>
      <c r="G60" s="32">
        <v>15</v>
      </c>
      <c r="H60" s="36">
        <v>2036.06</v>
      </c>
      <c r="I60" s="35">
        <v>1</v>
      </c>
      <c r="J60" s="37">
        <f t="shared" si="24"/>
        <v>81.442399999999992</v>
      </c>
      <c r="K60" s="37">
        <f t="shared" si="25"/>
        <v>20.360599999999998</v>
      </c>
      <c r="L60" s="32">
        <v>17</v>
      </c>
      <c r="M60" s="32">
        <v>437</v>
      </c>
      <c r="N60" s="36">
        <v>3747.16</v>
      </c>
      <c r="O60" s="35">
        <v>5</v>
      </c>
      <c r="P60" s="42">
        <f>N60*O60</f>
        <v>18735.8</v>
      </c>
      <c r="Q60" s="22" t="s">
        <v>351</v>
      </c>
      <c r="R60" s="22" t="s">
        <v>352</v>
      </c>
      <c r="S60" s="22" t="s">
        <v>353</v>
      </c>
      <c r="T60" s="22" t="s">
        <v>354</v>
      </c>
      <c r="U60" s="43">
        <v>80</v>
      </c>
      <c r="V60" s="38">
        <f t="shared" si="27"/>
        <v>240000000</v>
      </c>
    </row>
    <row r="61" spans="1:22" x14ac:dyDescent="0.25">
      <c r="A61" s="34" t="s">
        <v>355</v>
      </c>
      <c r="B61" s="32" t="s">
        <v>36</v>
      </c>
      <c r="C61" s="34" t="s">
        <v>360</v>
      </c>
      <c r="D61" s="22" t="s">
        <v>345</v>
      </c>
      <c r="E61" s="32" t="s">
        <v>7</v>
      </c>
      <c r="F61" s="35">
        <v>15.19</v>
      </c>
      <c r="G61" s="32">
        <v>15</v>
      </c>
      <c r="H61" s="36">
        <v>1821.77</v>
      </c>
      <c r="I61" s="35">
        <v>1</v>
      </c>
      <c r="J61" s="37">
        <f t="shared" si="24"/>
        <v>72.870800000000003</v>
      </c>
      <c r="K61" s="37">
        <f t="shared" si="25"/>
        <v>18.217700000000001</v>
      </c>
      <c r="L61" s="32">
        <v>17</v>
      </c>
      <c r="M61" s="32">
        <v>460</v>
      </c>
      <c r="N61" s="36">
        <v>2913.38</v>
      </c>
      <c r="O61" s="35">
        <v>4</v>
      </c>
      <c r="P61" s="42">
        <f>N61*O61</f>
        <v>11653.52</v>
      </c>
      <c r="Q61" s="22" t="s">
        <v>37</v>
      </c>
      <c r="R61" s="22" t="s">
        <v>38</v>
      </c>
      <c r="S61" s="22" t="s">
        <v>39</v>
      </c>
      <c r="T61" s="22" t="s">
        <v>40</v>
      </c>
      <c r="U61" s="43">
        <v>80</v>
      </c>
      <c r="V61" s="38">
        <f t="shared" si="27"/>
        <v>240000000</v>
      </c>
    </row>
    <row r="62" spans="1:22" x14ac:dyDescent="0.25">
      <c r="A62" s="34" t="s">
        <v>356</v>
      </c>
      <c r="B62" s="32" t="s">
        <v>36</v>
      </c>
      <c r="C62" s="34" t="s">
        <v>360</v>
      </c>
      <c r="D62" s="22" t="s">
        <v>345</v>
      </c>
      <c r="E62" s="32" t="s">
        <v>8</v>
      </c>
      <c r="F62" s="32">
        <v>15.98</v>
      </c>
      <c r="G62" s="32">
        <v>16</v>
      </c>
      <c r="H62" s="36">
        <v>3197.67</v>
      </c>
      <c r="I62" s="35">
        <v>1</v>
      </c>
      <c r="J62" s="37">
        <f t="shared" si="24"/>
        <v>127.9068</v>
      </c>
      <c r="K62" s="37">
        <f t="shared" si="25"/>
        <v>31.976700000000001</v>
      </c>
      <c r="L62" s="32">
        <v>17</v>
      </c>
      <c r="M62" s="32">
        <v>476</v>
      </c>
      <c r="N62" s="36">
        <v>2729.54</v>
      </c>
      <c r="O62" s="44">
        <v>5</v>
      </c>
      <c r="P62" s="42">
        <f>N62*O62</f>
        <v>13647.7</v>
      </c>
      <c r="Q62" s="22" t="s">
        <v>41</v>
      </c>
      <c r="R62" s="22" t="s">
        <v>42</v>
      </c>
      <c r="S62" s="22" t="s">
        <v>43</v>
      </c>
      <c r="T62" s="22" t="s">
        <v>44</v>
      </c>
      <c r="U62" s="43">
        <v>100</v>
      </c>
      <c r="V62" s="38">
        <f t="shared" si="27"/>
        <v>300000000</v>
      </c>
    </row>
    <row r="63" spans="1:22" x14ac:dyDescent="0.25">
      <c r="A63" s="32" t="s">
        <v>361</v>
      </c>
      <c r="B63" s="32" t="s">
        <v>36</v>
      </c>
      <c r="C63" s="34" t="s">
        <v>362</v>
      </c>
      <c r="D63" s="32" t="s">
        <v>363</v>
      </c>
      <c r="E63" s="32" t="s">
        <v>5</v>
      </c>
      <c r="F63" s="35">
        <v>15.64</v>
      </c>
      <c r="G63" s="32">
        <v>16</v>
      </c>
      <c r="H63" s="36">
        <v>7981.62</v>
      </c>
      <c r="I63" s="35">
        <v>2</v>
      </c>
      <c r="J63" s="45">
        <f>(H63*I63*40)/1000</f>
        <v>638.52959999999996</v>
      </c>
      <c r="K63" s="45">
        <f t="shared" si="25"/>
        <v>159.63239999999999</v>
      </c>
      <c r="L63" s="32">
        <v>15</v>
      </c>
      <c r="M63" s="32">
        <v>456</v>
      </c>
      <c r="N63" s="36">
        <v>5831.7</v>
      </c>
      <c r="O63" s="35">
        <v>2</v>
      </c>
      <c r="P63" s="39">
        <f>N63*O63</f>
        <v>11663.4</v>
      </c>
      <c r="Q63" s="22" t="s">
        <v>364</v>
      </c>
      <c r="R63" s="22" t="s">
        <v>365</v>
      </c>
      <c r="S63" s="22" t="s">
        <v>366</v>
      </c>
      <c r="T63" s="22" t="s">
        <v>367</v>
      </c>
      <c r="U63" s="32">
        <v>95</v>
      </c>
      <c r="V63" s="40">
        <f t="shared" si="27"/>
        <v>285000000</v>
      </c>
    </row>
    <row r="64" spans="1:22" x14ac:dyDescent="0.25">
      <c r="A64" s="32" t="s">
        <v>368</v>
      </c>
      <c r="B64" s="33" t="s">
        <v>36</v>
      </c>
      <c r="C64" s="34" t="s">
        <v>362</v>
      </c>
      <c r="D64" s="33" t="s">
        <v>363</v>
      </c>
      <c r="E64" s="32" t="s">
        <v>6</v>
      </c>
      <c r="F64" s="35">
        <v>15.3</v>
      </c>
      <c r="G64" s="32">
        <v>15</v>
      </c>
      <c r="H64" s="36">
        <v>6592.68</v>
      </c>
      <c r="I64" s="35">
        <v>1</v>
      </c>
      <c r="J64" s="45">
        <f>(H64*I64*40)/1000</f>
        <v>263.7072</v>
      </c>
      <c r="K64" s="45">
        <f t="shared" si="25"/>
        <v>65.9268</v>
      </c>
      <c r="L64" s="32">
        <v>17</v>
      </c>
      <c r="M64" s="32">
        <v>459</v>
      </c>
      <c r="N64" s="36">
        <v>4087.52</v>
      </c>
      <c r="O64" s="35">
        <v>3</v>
      </c>
      <c r="P64" s="39">
        <f t="shared" ref="P64:P68" si="28">N64*O64</f>
        <v>12262.56</v>
      </c>
      <c r="Q64" s="22" t="s">
        <v>369</v>
      </c>
      <c r="R64" s="22" t="s">
        <v>370</v>
      </c>
      <c r="S64" s="22" t="s">
        <v>371</v>
      </c>
      <c r="T64" s="22" t="s">
        <v>372</v>
      </c>
      <c r="U64" s="32">
        <v>90</v>
      </c>
      <c r="V64" s="40">
        <f t="shared" si="27"/>
        <v>270000000</v>
      </c>
    </row>
    <row r="65" spans="1:22" x14ac:dyDescent="0.25">
      <c r="A65" s="32" t="s">
        <v>373</v>
      </c>
      <c r="B65" s="33" t="s">
        <v>36</v>
      </c>
      <c r="C65" s="34" t="s">
        <v>362</v>
      </c>
      <c r="D65" s="33" t="s">
        <v>363</v>
      </c>
      <c r="E65" s="32" t="s">
        <v>7</v>
      </c>
      <c r="F65" s="35">
        <v>16.29</v>
      </c>
      <c r="G65" s="32">
        <v>16</v>
      </c>
      <c r="H65" s="36">
        <v>7232.42</v>
      </c>
      <c r="I65" s="35">
        <v>1</v>
      </c>
      <c r="J65" s="45">
        <f>(H65*I65*40)/1000</f>
        <v>289.29679999999996</v>
      </c>
      <c r="K65" s="45">
        <f t="shared" si="25"/>
        <v>72.32419999999999</v>
      </c>
      <c r="L65" s="32">
        <v>16</v>
      </c>
      <c r="M65" s="32">
        <v>453</v>
      </c>
      <c r="N65" s="36">
        <v>5603.41</v>
      </c>
      <c r="O65" s="35">
        <v>2</v>
      </c>
      <c r="P65" s="39">
        <f t="shared" si="28"/>
        <v>11206.82</v>
      </c>
      <c r="Q65" s="22" t="s">
        <v>374</v>
      </c>
      <c r="R65" s="22" t="s">
        <v>375</v>
      </c>
      <c r="S65" s="22" t="s">
        <v>376</v>
      </c>
      <c r="T65" s="22" t="s">
        <v>377</v>
      </c>
      <c r="U65" s="32">
        <v>85</v>
      </c>
      <c r="V65" s="40">
        <f t="shared" si="27"/>
        <v>255000000</v>
      </c>
    </row>
    <row r="66" spans="1:22" x14ac:dyDescent="0.25">
      <c r="A66" s="32" t="s">
        <v>378</v>
      </c>
      <c r="B66" s="33" t="s">
        <v>36</v>
      </c>
      <c r="C66" s="34" t="s">
        <v>362</v>
      </c>
      <c r="D66" s="33" t="s">
        <v>363</v>
      </c>
      <c r="E66" s="32" t="s">
        <v>8</v>
      </c>
      <c r="F66" s="32">
        <v>15.81</v>
      </c>
      <c r="G66" s="32">
        <v>16</v>
      </c>
      <c r="H66" s="36">
        <v>13327.41</v>
      </c>
      <c r="I66" s="35">
        <v>1</v>
      </c>
      <c r="J66" s="45">
        <f>(H66*I66*40)/1000</f>
        <v>533.09640000000002</v>
      </c>
      <c r="K66" s="45">
        <f t="shared" si="25"/>
        <v>133.2741</v>
      </c>
      <c r="L66" s="32">
        <v>15</v>
      </c>
      <c r="M66" s="32">
        <v>487</v>
      </c>
      <c r="N66" s="36">
        <v>5282.47</v>
      </c>
      <c r="O66" s="49">
        <v>1</v>
      </c>
      <c r="P66" s="39">
        <f t="shared" si="28"/>
        <v>5282.47</v>
      </c>
      <c r="Q66" s="22" t="s">
        <v>379</v>
      </c>
      <c r="R66" s="22" t="s">
        <v>380</v>
      </c>
      <c r="S66" s="22" t="s">
        <v>381</v>
      </c>
      <c r="T66" s="22" t="s">
        <v>382</v>
      </c>
      <c r="U66" s="32">
        <v>90</v>
      </c>
      <c r="V66" s="40">
        <f t="shared" si="27"/>
        <v>270000000</v>
      </c>
    </row>
    <row r="67" spans="1:22" x14ac:dyDescent="0.25">
      <c r="A67" s="32" t="s">
        <v>383</v>
      </c>
      <c r="B67" s="32" t="s">
        <v>36</v>
      </c>
      <c r="C67" s="34" t="s">
        <v>384</v>
      </c>
      <c r="D67" s="32" t="s">
        <v>385</v>
      </c>
      <c r="E67" s="32" t="s">
        <v>6</v>
      </c>
      <c r="F67" s="50">
        <v>15.33</v>
      </c>
      <c r="G67" s="46">
        <v>15</v>
      </c>
      <c r="H67" s="36">
        <v>7579.84</v>
      </c>
      <c r="I67" s="35">
        <v>1</v>
      </c>
      <c r="J67" s="45">
        <f>(H67*I67*40)/1000</f>
        <v>303.1936</v>
      </c>
      <c r="K67" s="45">
        <f t="shared" si="25"/>
        <v>75.798400000000001</v>
      </c>
      <c r="L67" s="32">
        <v>16</v>
      </c>
      <c r="M67" s="32">
        <v>466</v>
      </c>
      <c r="N67" s="36">
        <v>5719.38</v>
      </c>
      <c r="O67" s="35">
        <v>4</v>
      </c>
      <c r="P67" s="39">
        <f t="shared" si="28"/>
        <v>22877.52</v>
      </c>
      <c r="Q67" s="22" t="s">
        <v>277</v>
      </c>
      <c r="R67" s="22" t="s">
        <v>278</v>
      </c>
      <c r="S67" s="22" t="s">
        <v>279</v>
      </c>
      <c r="T67" s="22" t="s">
        <v>280</v>
      </c>
      <c r="U67" s="32">
        <v>85</v>
      </c>
      <c r="V67" s="51">
        <f t="shared" si="27"/>
        <v>255000000</v>
      </c>
    </row>
    <row r="68" spans="1:22" x14ac:dyDescent="0.25">
      <c r="A68" s="32" t="s">
        <v>386</v>
      </c>
      <c r="B68" s="32" t="s">
        <v>36</v>
      </c>
      <c r="C68" s="34" t="s">
        <v>384</v>
      </c>
      <c r="D68" s="32" t="s">
        <v>385</v>
      </c>
      <c r="E68" s="32" t="s">
        <v>7</v>
      </c>
      <c r="F68" s="50">
        <v>16.22</v>
      </c>
      <c r="G68" s="46">
        <v>16</v>
      </c>
      <c r="H68" s="36">
        <v>9431.33</v>
      </c>
      <c r="I68" s="35">
        <v>1</v>
      </c>
      <c r="J68" s="45">
        <f>(H68*I68*40)/1000</f>
        <v>377.25319999999999</v>
      </c>
      <c r="K68" s="45">
        <f t="shared" si="25"/>
        <v>94.313299999999998</v>
      </c>
      <c r="L68" s="32">
        <v>16</v>
      </c>
      <c r="M68" s="32">
        <v>443</v>
      </c>
      <c r="N68" s="36">
        <v>6269.72</v>
      </c>
      <c r="O68" s="35">
        <v>4</v>
      </c>
      <c r="P68" s="39">
        <f t="shared" si="28"/>
        <v>25078.880000000001</v>
      </c>
      <c r="Q68" s="22" t="s">
        <v>282</v>
      </c>
      <c r="R68" s="22" t="s">
        <v>283</v>
      </c>
      <c r="S68" s="22" t="s">
        <v>284</v>
      </c>
      <c r="T68" s="22" t="s">
        <v>285</v>
      </c>
      <c r="U68" s="32">
        <v>95</v>
      </c>
      <c r="V68" s="51">
        <f t="shared" si="27"/>
        <v>285000000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:W47"/>
  <sheetViews>
    <sheetView topLeftCell="A20" workbookViewId="0">
      <selection activeCell="Q52" sqref="Q52"/>
    </sheetView>
  </sheetViews>
  <sheetFormatPr baseColWidth="10" defaultColWidth="11.1640625" defaultRowHeight="16" x14ac:dyDescent="0.2"/>
  <cols>
    <col min="13" max="13" width="33.1640625" bestFit="1" customWidth="1"/>
    <col min="17" max="17" width="19" customWidth="1"/>
    <col min="20" max="20" width="21.5" customWidth="1"/>
    <col min="21" max="21" width="17" customWidth="1"/>
    <col min="22" max="22" width="20.83203125" customWidth="1"/>
  </cols>
  <sheetData>
    <row r="3" spans="13:23" ht="44" x14ac:dyDescent="0.25">
      <c r="M3" s="17" t="s">
        <v>80</v>
      </c>
      <c r="N3" s="17" t="s">
        <v>0</v>
      </c>
      <c r="O3" s="17" t="s">
        <v>1</v>
      </c>
      <c r="P3" s="17" t="s">
        <v>2</v>
      </c>
      <c r="Q3" s="17" t="s">
        <v>3</v>
      </c>
      <c r="R3" s="17" t="s">
        <v>4</v>
      </c>
      <c r="S3" s="17" t="s">
        <v>9</v>
      </c>
      <c r="T3" s="17" t="s">
        <v>10</v>
      </c>
      <c r="U3" s="18" t="s">
        <v>11</v>
      </c>
      <c r="V3" s="6" t="s">
        <v>73</v>
      </c>
      <c r="W3" s="20" t="s">
        <v>13</v>
      </c>
    </row>
    <row r="4" spans="13:23" ht="21" x14ac:dyDescent="0.25">
      <c r="M4" s="8" t="s">
        <v>81</v>
      </c>
      <c r="N4" s="8" t="s">
        <v>25</v>
      </c>
      <c r="O4" s="8" t="s">
        <v>36</v>
      </c>
      <c r="P4" s="8" t="s">
        <v>24</v>
      </c>
      <c r="Q4" s="8" t="s">
        <v>34</v>
      </c>
      <c r="R4" s="8" t="s">
        <v>5</v>
      </c>
      <c r="S4" s="9">
        <v>17.09</v>
      </c>
      <c r="T4" s="8">
        <v>18</v>
      </c>
      <c r="U4" s="8">
        <v>3341.81</v>
      </c>
      <c r="V4" s="9">
        <v>3</v>
      </c>
      <c r="W4" s="9">
        <f>(U4*V4*40)/1000</f>
        <v>401.0172</v>
      </c>
    </row>
    <row r="5" spans="13:23" ht="21" x14ac:dyDescent="0.25">
      <c r="M5" s="8" t="s">
        <v>82</v>
      </c>
      <c r="N5" s="8" t="s">
        <v>26</v>
      </c>
      <c r="O5" s="8" t="s">
        <v>36</v>
      </c>
      <c r="P5" s="8" t="s">
        <v>24</v>
      </c>
      <c r="Q5" s="8" t="s">
        <v>34</v>
      </c>
      <c r="R5" s="8" t="s">
        <v>6</v>
      </c>
      <c r="S5" s="9">
        <v>17.3</v>
      </c>
      <c r="T5" s="8">
        <v>18</v>
      </c>
      <c r="U5" s="8">
        <v>2483.6799999999998</v>
      </c>
      <c r="V5" s="14">
        <v>3</v>
      </c>
      <c r="W5" s="9">
        <f t="shared" ref="W5:W11" si="0">(U5*V5*40)/1000</f>
        <v>298.04159999999996</v>
      </c>
    </row>
    <row r="6" spans="13:23" ht="21" x14ac:dyDescent="0.25">
      <c r="M6" s="8" t="s">
        <v>83</v>
      </c>
      <c r="N6" s="8" t="s">
        <v>27</v>
      </c>
      <c r="O6" s="8" t="s">
        <v>36</v>
      </c>
      <c r="P6" s="8" t="s">
        <v>24</v>
      </c>
      <c r="Q6" s="8" t="s">
        <v>34</v>
      </c>
      <c r="R6" s="8" t="s">
        <v>7</v>
      </c>
      <c r="S6" s="9">
        <v>17.21</v>
      </c>
      <c r="T6" s="8">
        <v>18</v>
      </c>
      <c r="U6" s="8">
        <v>3025.24</v>
      </c>
      <c r="V6" s="9">
        <v>3</v>
      </c>
      <c r="W6" s="9">
        <f t="shared" si="0"/>
        <v>363.02879999999999</v>
      </c>
    </row>
    <row r="7" spans="13:23" ht="21" x14ac:dyDescent="0.25">
      <c r="M7" s="8" t="s">
        <v>84</v>
      </c>
      <c r="N7" s="8" t="s">
        <v>28</v>
      </c>
      <c r="O7" s="8" t="s">
        <v>36</v>
      </c>
      <c r="P7" s="8" t="s">
        <v>24</v>
      </c>
      <c r="Q7" s="8" t="s">
        <v>34</v>
      </c>
      <c r="R7" s="8" t="s">
        <v>8</v>
      </c>
      <c r="S7" s="9">
        <v>17.28</v>
      </c>
      <c r="T7" s="8">
        <v>18</v>
      </c>
      <c r="U7" s="8">
        <v>2523.4899999999998</v>
      </c>
      <c r="V7" s="9">
        <v>2</v>
      </c>
      <c r="W7" s="9">
        <f t="shared" si="0"/>
        <v>201.87919999999997</v>
      </c>
    </row>
    <row r="8" spans="13:23" ht="21" x14ac:dyDescent="0.25">
      <c r="M8" s="8" t="s">
        <v>85</v>
      </c>
      <c r="N8" s="8" t="s">
        <v>29</v>
      </c>
      <c r="O8" s="8" t="s">
        <v>36</v>
      </c>
      <c r="P8" s="8" t="s">
        <v>30</v>
      </c>
      <c r="Q8" s="8" t="s">
        <v>35</v>
      </c>
      <c r="R8" s="8" t="s">
        <v>5</v>
      </c>
      <c r="S8" s="9">
        <v>17.32</v>
      </c>
      <c r="T8" s="8">
        <v>18</v>
      </c>
      <c r="U8" s="8">
        <v>3473.32</v>
      </c>
      <c r="V8" s="9">
        <v>2</v>
      </c>
      <c r="W8" s="9">
        <f t="shared" si="0"/>
        <v>277.86560000000003</v>
      </c>
    </row>
    <row r="9" spans="13:23" ht="21" x14ac:dyDescent="0.25">
      <c r="M9" s="8" t="s">
        <v>86</v>
      </c>
      <c r="N9" s="8" t="s">
        <v>31</v>
      </c>
      <c r="O9" s="8" t="s">
        <v>36</v>
      </c>
      <c r="P9" s="8" t="s">
        <v>30</v>
      </c>
      <c r="Q9" s="8" t="s">
        <v>35</v>
      </c>
      <c r="R9" s="8" t="s">
        <v>6</v>
      </c>
      <c r="S9" s="9">
        <v>17.45</v>
      </c>
      <c r="T9" s="8">
        <v>18</v>
      </c>
      <c r="U9" s="8">
        <v>7170.12</v>
      </c>
      <c r="V9" s="9">
        <v>1</v>
      </c>
      <c r="W9" s="9">
        <f t="shared" si="0"/>
        <v>286.8048</v>
      </c>
    </row>
    <row r="10" spans="13:23" ht="21" x14ac:dyDescent="0.25">
      <c r="M10" s="8" t="s">
        <v>87</v>
      </c>
      <c r="N10" s="8" t="s">
        <v>32</v>
      </c>
      <c r="O10" s="8" t="s">
        <v>36</v>
      </c>
      <c r="P10" s="8" t="s">
        <v>30</v>
      </c>
      <c r="Q10" s="8" t="s">
        <v>35</v>
      </c>
      <c r="R10" s="8" t="s">
        <v>7</v>
      </c>
      <c r="S10" s="9">
        <v>17.48</v>
      </c>
      <c r="T10" s="8">
        <v>18</v>
      </c>
      <c r="U10" s="8">
        <v>3556.22</v>
      </c>
      <c r="V10" s="9">
        <v>1</v>
      </c>
      <c r="W10" s="9">
        <f t="shared" si="0"/>
        <v>142.24879999999999</v>
      </c>
    </row>
    <row r="11" spans="13:23" ht="21" x14ac:dyDescent="0.25">
      <c r="M11" s="8" t="s">
        <v>88</v>
      </c>
      <c r="N11" s="8" t="s">
        <v>33</v>
      </c>
      <c r="O11" s="8" t="s">
        <v>36</v>
      </c>
      <c r="P11" s="8" t="s">
        <v>30</v>
      </c>
      <c r="Q11" s="8" t="s">
        <v>35</v>
      </c>
      <c r="R11" s="8" t="s">
        <v>8</v>
      </c>
      <c r="S11" s="9">
        <v>17.72</v>
      </c>
      <c r="T11" s="8">
        <v>18</v>
      </c>
      <c r="U11" s="8">
        <v>5845.01</v>
      </c>
      <c r="V11" s="9">
        <v>1</v>
      </c>
      <c r="W11" s="9">
        <f t="shared" si="0"/>
        <v>233.80040000000002</v>
      </c>
    </row>
    <row r="12" spans="13:23" ht="21" x14ac:dyDescent="0.25">
      <c r="N12" s="12"/>
      <c r="O12" s="12"/>
      <c r="P12" s="13"/>
      <c r="Q12" s="12"/>
      <c r="R12" s="12"/>
      <c r="S12" s="14"/>
      <c r="T12" s="12"/>
      <c r="U12" s="12"/>
      <c r="V12" s="14"/>
      <c r="W12" s="19"/>
    </row>
    <row r="13" spans="13:23" ht="21" x14ac:dyDescent="0.25">
      <c r="N13" s="12"/>
      <c r="O13" s="12"/>
      <c r="P13" s="13"/>
      <c r="Q13" s="12"/>
      <c r="R13" s="12"/>
      <c r="S13" s="14"/>
      <c r="T13" s="12"/>
      <c r="U13" s="12"/>
      <c r="V13" s="14"/>
      <c r="W13" s="19"/>
    </row>
    <row r="14" spans="13:23" x14ac:dyDescent="0.2">
      <c r="N14" s="2"/>
      <c r="O14" s="2"/>
      <c r="P14" s="4"/>
      <c r="Q14" s="2"/>
      <c r="R14" s="2"/>
      <c r="S14" s="3"/>
      <c r="T14" s="2"/>
      <c r="U14" s="2"/>
      <c r="V14" s="3"/>
    </row>
    <row r="15" spans="13:23" x14ac:dyDescent="0.2">
      <c r="N15" s="2"/>
      <c r="O15" s="2"/>
      <c r="P15" s="4"/>
      <c r="Q15" s="2"/>
      <c r="R15" s="2"/>
      <c r="S15" s="3"/>
      <c r="T15" s="2"/>
      <c r="U15" s="2"/>
      <c r="V15" s="3"/>
    </row>
    <row r="39" spans="13:23" ht="44" x14ac:dyDescent="0.25">
      <c r="M39" s="17" t="s">
        <v>80</v>
      </c>
      <c r="N39" s="17" t="s">
        <v>0</v>
      </c>
      <c r="O39" s="17" t="s">
        <v>1</v>
      </c>
      <c r="P39" s="17" t="s">
        <v>2</v>
      </c>
      <c r="Q39" s="17" t="s">
        <v>3</v>
      </c>
      <c r="R39" s="17" t="s">
        <v>4</v>
      </c>
      <c r="S39" s="17" t="s">
        <v>9</v>
      </c>
      <c r="T39" s="17" t="s">
        <v>10</v>
      </c>
      <c r="U39" s="18" t="s">
        <v>11</v>
      </c>
      <c r="V39" s="6" t="s">
        <v>73</v>
      </c>
      <c r="W39" s="20" t="s">
        <v>13</v>
      </c>
    </row>
    <row r="40" spans="13:23" ht="21" x14ac:dyDescent="0.25">
      <c r="M40" s="8" t="s">
        <v>134</v>
      </c>
      <c r="N40" s="8" t="s">
        <v>89</v>
      </c>
      <c r="O40" s="8" t="s">
        <v>36</v>
      </c>
      <c r="P40" s="8" t="s">
        <v>90</v>
      </c>
      <c r="Q40" s="8" t="s">
        <v>91</v>
      </c>
      <c r="R40" s="8" t="s">
        <v>5</v>
      </c>
      <c r="S40" s="9">
        <v>16</v>
      </c>
      <c r="T40" s="8">
        <v>16</v>
      </c>
      <c r="U40" s="8">
        <v>2786.58</v>
      </c>
      <c r="V40" s="9">
        <v>2</v>
      </c>
      <c r="W40" s="9">
        <f>(U40*V40*40)/1000</f>
        <v>222.9264</v>
      </c>
    </row>
    <row r="41" spans="13:23" ht="21" x14ac:dyDescent="0.25">
      <c r="M41" s="8" t="s">
        <v>135</v>
      </c>
      <c r="N41" s="8" t="s">
        <v>96</v>
      </c>
      <c r="O41" s="8" t="s">
        <v>36</v>
      </c>
      <c r="P41" s="8" t="s">
        <v>90</v>
      </c>
      <c r="Q41" s="8" t="s">
        <v>91</v>
      </c>
      <c r="R41" s="8" t="s">
        <v>6</v>
      </c>
      <c r="S41" s="9">
        <v>16</v>
      </c>
      <c r="T41" s="8">
        <v>16</v>
      </c>
      <c r="U41" s="8">
        <v>2761.95</v>
      </c>
      <c r="V41" s="14">
        <v>3</v>
      </c>
      <c r="W41" s="9">
        <f t="shared" ref="W41:W47" si="1">(U41*V41*40)/1000</f>
        <v>331.43399999999997</v>
      </c>
    </row>
    <row r="42" spans="13:23" ht="21" x14ac:dyDescent="0.25">
      <c r="M42" s="21" t="s">
        <v>136</v>
      </c>
      <c r="N42" s="8" t="s">
        <v>101</v>
      </c>
      <c r="O42" s="8" t="s">
        <v>36</v>
      </c>
      <c r="P42" s="8" t="s">
        <v>102</v>
      </c>
      <c r="Q42" s="8" t="s">
        <v>91</v>
      </c>
      <c r="R42" s="8" t="s">
        <v>7</v>
      </c>
      <c r="S42" s="9">
        <v>16</v>
      </c>
      <c r="T42" s="8">
        <v>16</v>
      </c>
      <c r="U42" s="8">
        <v>2112.4899999999998</v>
      </c>
      <c r="V42" s="9">
        <v>5</v>
      </c>
      <c r="W42" s="9">
        <f t="shared" si="1"/>
        <v>422.49799999999993</v>
      </c>
    </row>
    <row r="43" spans="13:23" ht="21" x14ac:dyDescent="0.25">
      <c r="M43" s="21" t="s">
        <v>137</v>
      </c>
      <c r="N43" s="8" t="s">
        <v>107</v>
      </c>
      <c r="O43" s="8" t="s">
        <v>36</v>
      </c>
      <c r="P43" s="8" t="s">
        <v>102</v>
      </c>
      <c r="Q43" s="8" t="s">
        <v>91</v>
      </c>
      <c r="R43" s="8" t="s">
        <v>8</v>
      </c>
      <c r="S43" s="9">
        <v>16</v>
      </c>
      <c r="T43" s="8">
        <v>16</v>
      </c>
      <c r="U43" s="8">
        <v>2383.38</v>
      </c>
      <c r="V43" s="9">
        <v>5</v>
      </c>
      <c r="W43" s="9">
        <f t="shared" si="1"/>
        <v>476.67600000000004</v>
      </c>
    </row>
    <row r="44" spans="13:23" ht="21" x14ac:dyDescent="0.25">
      <c r="M44" s="21" t="s">
        <v>138</v>
      </c>
      <c r="N44" s="8" t="s">
        <v>112</v>
      </c>
      <c r="O44" s="8" t="s">
        <v>36</v>
      </c>
      <c r="P44" s="8" t="s">
        <v>113</v>
      </c>
      <c r="Q44" s="8" t="s">
        <v>114</v>
      </c>
      <c r="R44" s="8" t="s">
        <v>5</v>
      </c>
      <c r="S44" s="9">
        <v>18</v>
      </c>
      <c r="T44" s="8">
        <v>18</v>
      </c>
      <c r="U44" s="8">
        <v>2289.15</v>
      </c>
      <c r="V44" s="9">
        <v>3</v>
      </c>
      <c r="W44" s="9">
        <f t="shared" si="1"/>
        <v>274.69799999999998</v>
      </c>
    </row>
    <row r="45" spans="13:23" ht="21" x14ac:dyDescent="0.25">
      <c r="M45" s="21" t="s">
        <v>139</v>
      </c>
      <c r="N45" s="8" t="s">
        <v>119</v>
      </c>
      <c r="O45" s="8" t="s">
        <v>36</v>
      </c>
      <c r="P45" s="8" t="s">
        <v>113</v>
      </c>
      <c r="Q45" s="8" t="s">
        <v>114</v>
      </c>
      <c r="R45" s="8" t="s">
        <v>6</v>
      </c>
      <c r="S45" s="9">
        <v>18</v>
      </c>
      <c r="T45" s="8">
        <v>18</v>
      </c>
      <c r="U45" s="8">
        <v>2321.66</v>
      </c>
      <c r="V45" s="9">
        <v>3</v>
      </c>
      <c r="W45" s="9">
        <f t="shared" si="1"/>
        <v>278.59919999999994</v>
      </c>
    </row>
    <row r="46" spans="13:23" ht="21" x14ac:dyDescent="0.25">
      <c r="M46" s="21" t="s">
        <v>140</v>
      </c>
      <c r="N46" s="8" t="s">
        <v>124</v>
      </c>
      <c r="O46" s="8" t="s">
        <v>36</v>
      </c>
      <c r="P46" s="8" t="s">
        <v>113</v>
      </c>
      <c r="Q46" s="8" t="s">
        <v>114</v>
      </c>
      <c r="R46" s="8" t="s">
        <v>7</v>
      </c>
      <c r="S46" s="9">
        <v>18</v>
      </c>
      <c r="T46" s="8">
        <v>18</v>
      </c>
      <c r="U46" s="8">
        <v>2701.04</v>
      </c>
      <c r="V46" s="9">
        <v>2</v>
      </c>
      <c r="W46" s="9">
        <f t="shared" si="1"/>
        <v>216.08320000000001</v>
      </c>
    </row>
    <row r="47" spans="13:23" ht="21" x14ac:dyDescent="0.25">
      <c r="M47" s="21" t="s">
        <v>141</v>
      </c>
      <c r="N47" s="8" t="s">
        <v>129</v>
      </c>
      <c r="O47" s="8" t="s">
        <v>36</v>
      </c>
      <c r="P47" s="8" t="s">
        <v>113</v>
      </c>
      <c r="Q47" s="8" t="s">
        <v>114</v>
      </c>
      <c r="R47" s="8" t="s">
        <v>8</v>
      </c>
      <c r="S47" s="9">
        <v>18</v>
      </c>
      <c r="T47" s="8">
        <v>18</v>
      </c>
      <c r="U47" s="8">
        <v>2510.15</v>
      </c>
      <c r="V47" s="9">
        <v>3</v>
      </c>
      <c r="W47" s="9">
        <f t="shared" si="1"/>
        <v>301.21800000000002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K15:O140"/>
  <sheetViews>
    <sheetView zoomScaleNormal="100" workbookViewId="0">
      <selection activeCell="N133" sqref="N133"/>
    </sheetView>
  </sheetViews>
  <sheetFormatPr baseColWidth="10" defaultColWidth="11.1640625" defaultRowHeight="16" x14ac:dyDescent="0.2"/>
  <cols>
    <col min="11" max="11" width="28.33203125" bestFit="1" customWidth="1"/>
    <col min="12" max="12" width="26" bestFit="1" customWidth="1"/>
    <col min="13" max="13" width="22" customWidth="1"/>
  </cols>
  <sheetData>
    <row r="15" spans="11:13" ht="21" x14ac:dyDescent="0.25">
      <c r="K15" s="19"/>
      <c r="L15" s="19"/>
      <c r="M15" s="19"/>
    </row>
    <row r="16" spans="11:13" ht="21" x14ac:dyDescent="0.25">
      <c r="K16" s="17" t="s">
        <v>71</v>
      </c>
      <c r="L16" s="17" t="s">
        <v>72</v>
      </c>
      <c r="M16" s="17" t="s">
        <v>73</v>
      </c>
    </row>
    <row r="17" spans="11:13" ht="21" x14ac:dyDescent="0.25">
      <c r="K17" s="8" t="s">
        <v>69</v>
      </c>
      <c r="L17" s="8" t="s">
        <v>25</v>
      </c>
      <c r="M17" s="8">
        <v>2</v>
      </c>
    </row>
    <row r="18" spans="11:13" ht="21" x14ac:dyDescent="0.25">
      <c r="K18" s="8" t="s">
        <v>70</v>
      </c>
      <c r="L18" s="8" t="s">
        <v>26</v>
      </c>
      <c r="M18" s="8">
        <v>2</v>
      </c>
    </row>
    <row r="19" spans="11:13" ht="21" x14ac:dyDescent="0.25">
      <c r="K19" s="8" t="s">
        <v>69</v>
      </c>
      <c r="L19" s="8" t="s">
        <v>27</v>
      </c>
      <c r="M19" s="8">
        <v>2</v>
      </c>
    </row>
    <row r="20" spans="11:13" ht="21" x14ac:dyDescent="0.25">
      <c r="K20" s="12"/>
      <c r="L20" s="12"/>
      <c r="M20" s="12"/>
    </row>
    <row r="35" spans="15:15" x14ac:dyDescent="0.2">
      <c r="O35" s="2"/>
    </row>
    <row r="36" spans="15:15" x14ac:dyDescent="0.2">
      <c r="O36" s="2"/>
    </row>
    <row r="37" spans="15:15" x14ac:dyDescent="0.2">
      <c r="O37" s="2"/>
    </row>
    <row r="38" spans="15:15" x14ac:dyDescent="0.2">
      <c r="O38" s="2"/>
    </row>
    <row r="52" spans="11:13" ht="21" x14ac:dyDescent="0.25">
      <c r="K52" s="17" t="s">
        <v>71</v>
      </c>
      <c r="L52" s="17" t="s">
        <v>72</v>
      </c>
      <c r="M52" s="17" t="s">
        <v>73</v>
      </c>
    </row>
    <row r="53" spans="11:13" ht="21" x14ac:dyDescent="0.25">
      <c r="K53" s="8" t="s">
        <v>74</v>
      </c>
      <c r="L53" s="8" t="s">
        <v>28</v>
      </c>
      <c r="M53" s="8">
        <v>2</v>
      </c>
    </row>
    <row r="54" spans="11:13" ht="21" x14ac:dyDescent="0.25">
      <c r="K54" s="8" t="s">
        <v>75</v>
      </c>
      <c r="L54" s="8" t="s">
        <v>29</v>
      </c>
      <c r="M54" s="8">
        <v>2</v>
      </c>
    </row>
    <row r="55" spans="11:13" ht="21" x14ac:dyDescent="0.25">
      <c r="K55" s="8" t="s">
        <v>76</v>
      </c>
      <c r="L55" s="8" t="s">
        <v>31</v>
      </c>
      <c r="M55" s="8">
        <v>2</v>
      </c>
    </row>
    <row r="76" spans="15:15" x14ac:dyDescent="0.2">
      <c r="O76" s="2"/>
    </row>
    <row r="77" spans="15:15" x14ac:dyDescent="0.2">
      <c r="O77" s="2"/>
    </row>
    <row r="78" spans="15:15" x14ac:dyDescent="0.2">
      <c r="O78" s="2"/>
    </row>
    <row r="79" spans="15:15" x14ac:dyDescent="0.2">
      <c r="O79" s="2"/>
    </row>
    <row r="96" spans="11:13" ht="21" x14ac:dyDescent="0.25">
      <c r="K96" s="17" t="s">
        <v>71</v>
      </c>
      <c r="L96" s="17" t="s">
        <v>72</v>
      </c>
      <c r="M96" s="17" t="s">
        <v>73</v>
      </c>
    </row>
    <row r="97" spans="11:13" ht="21" x14ac:dyDescent="0.25">
      <c r="K97" s="8" t="s">
        <v>77</v>
      </c>
      <c r="L97" s="8" t="s">
        <v>32</v>
      </c>
      <c r="M97" s="8" t="s">
        <v>79</v>
      </c>
    </row>
    <row r="98" spans="11:13" ht="21" x14ac:dyDescent="0.25">
      <c r="K98" s="8" t="s">
        <v>78</v>
      </c>
      <c r="L98" s="8" t="s">
        <v>33</v>
      </c>
      <c r="M98" s="8">
        <v>2</v>
      </c>
    </row>
    <row r="130" spans="11:12" ht="21" x14ac:dyDescent="0.25">
      <c r="K130" s="17" t="s">
        <v>71</v>
      </c>
      <c r="L130" s="17" t="s">
        <v>72</v>
      </c>
    </row>
    <row r="131" spans="11:12" ht="21" x14ac:dyDescent="0.25">
      <c r="K131" s="8" t="s">
        <v>142</v>
      </c>
      <c r="L131" s="8" t="s">
        <v>89</v>
      </c>
    </row>
    <row r="132" spans="11:12" ht="21" x14ac:dyDescent="0.25">
      <c r="K132" s="8" t="s">
        <v>143</v>
      </c>
      <c r="L132" s="8" t="s">
        <v>96</v>
      </c>
    </row>
    <row r="133" spans="11:12" ht="21" x14ac:dyDescent="0.25">
      <c r="K133" s="8" t="s">
        <v>144</v>
      </c>
      <c r="L133" s="8" t="s">
        <v>101</v>
      </c>
    </row>
    <row r="134" spans="11:12" ht="21" x14ac:dyDescent="0.25">
      <c r="K134" s="8" t="s">
        <v>145</v>
      </c>
      <c r="L134" s="8" t="s">
        <v>107</v>
      </c>
    </row>
    <row r="135" spans="11:12" ht="21" x14ac:dyDescent="0.25">
      <c r="K135" s="8" t="s">
        <v>146</v>
      </c>
      <c r="L135" s="8" t="s">
        <v>112</v>
      </c>
    </row>
    <row r="136" spans="11:12" ht="21" x14ac:dyDescent="0.25">
      <c r="K136" s="8" t="s">
        <v>147</v>
      </c>
      <c r="L136" s="8" t="s">
        <v>119</v>
      </c>
    </row>
    <row r="137" spans="11:12" ht="21" x14ac:dyDescent="0.25">
      <c r="K137" s="8" t="s">
        <v>148</v>
      </c>
      <c r="L137" s="8" t="s">
        <v>124</v>
      </c>
    </row>
    <row r="138" spans="11:12" ht="21" x14ac:dyDescent="0.25">
      <c r="K138" s="8" t="s">
        <v>149</v>
      </c>
      <c r="L138" s="8" t="s">
        <v>129</v>
      </c>
    </row>
    <row r="140" spans="11:12" ht="21" x14ac:dyDescent="0.25">
      <c r="K140" s="12" t="s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"/>
  <sheetViews>
    <sheetView workbookViewId="0">
      <selection activeCell="O13" sqref="O13"/>
    </sheetView>
  </sheetViews>
  <sheetFormatPr baseColWidth="10" defaultColWidth="11.1640625" defaultRowHeight="16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49" sqref="B49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</cols>
  <sheetData>
    <row r="1" spans="1:1" s="1" customFormat="1" x14ac:dyDescent="0.2"/>
    <row r="2" spans="1:1" x14ac:dyDescent="0.2">
      <c r="A2" t="s">
        <v>23</v>
      </c>
    </row>
    <row r="3" spans="1:1" x14ac:dyDescent="0.2">
      <c r="A3" t="s">
        <v>23</v>
      </c>
    </row>
    <row r="4" spans="1:1" x14ac:dyDescent="0.2">
      <c r="A4" t="s">
        <v>23</v>
      </c>
    </row>
    <row r="5" spans="1:1" x14ac:dyDescent="0.2">
      <c r="A5" t="s">
        <v>23</v>
      </c>
    </row>
    <row r="6" spans="1:1" x14ac:dyDescent="0.2">
      <c r="A6" t="s">
        <v>23</v>
      </c>
    </row>
    <row r="21" spans="2:3" x14ac:dyDescent="0.2">
      <c r="B21" s="2"/>
    </row>
    <row r="22" spans="2:3" x14ac:dyDescent="0.2">
      <c r="B22" s="2"/>
      <c r="C22" s="3"/>
    </row>
    <row r="23" spans="2:3" x14ac:dyDescent="0.2">
      <c r="B23" s="2"/>
      <c r="C23" s="3"/>
    </row>
    <row r="24" spans="2:3" x14ac:dyDescent="0.2">
      <c r="B24" s="2"/>
      <c r="C24" s="3"/>
    </row>
    <row r="25" spans="2:3" x14ac:dyDescent="0.2">
      <c r="B25" s="2"/>
      <c r="C25" s="3"/>
    </row>
    <row r="26" spans="2:3" x14ac:dyDescent="0.2">
      <c r="B26" s="2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cDNA Agilent</vt:lpstr>
      <vt:lpstr>Lib Agilent</vt:lpstr>
      <vt:lpstr>blank</vt:lpstr>
      <vt:lpstr>blank2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2023-10-06T16:01:38Z</dcterms:modified>
</cp:coreProperties>
</file>