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34f131-aeef-4eb2-acae-021e6d889f31/dcs04/lieber/lcolladotor/spatialHPC_LIBD4035/spatial_hpc/raw-data/sample_info/-874188774/"/>
    </mc:Choice>
  </mc:AlternateContent>
  <xr:revisionPtr revIDLastSave="0" documentId="13_ncr:1_{16F511ED-F4A6-6041-B844-CC721F9CBF56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1" l="1"/>
  <c r="P6" i="1"/>
  <c r="J6" i="1"/>
  <c r="K6" i="1" s="1"/>
  <c r="V5" i="1"/>
  <c r="P5" i="1"/>
  <c r="J5" i="1"/>
  <c r="K5" i="1" s="1"/>
  <c r="V4" i="1"/>
  <c r="P4" i="1"/>
  <c r="J4" i="1"/>
  <c r="K4" i="1" s="1"/>
  <c r="V3" i="1"/>
  <c r="P3" i="1"/>
  <c r="J3" i="1"/>
  <c r="K3" i="1" s="1"/>
  <c r="V2" i="1"/>
  <c r="P2" i="1"/>
  <c r="J2" i="1"/>
  <c r="K2" i="1" s="1"/>
</calcChain>
</file>

<file path=xl/sharedStrings.xml><?xml version="1.0" encoding="utf-8"?>
<sst xmlns="http://schemas.openxmlformats.org/spreadsheetml/2006/main" count="67" uniqueCount="54">
  <si>
    <t>Tissue</t>
  </si>
  <si>
    <t>Brain</t>
  </si>
  <si>
    <t>Slide #</t>
  </si>
  <si>
    <t>Array #</t>
  </si>
  <si>
    <t>HPC</t>
  </si>
  <si>
    <t>Sample #</t>
  </si>
  <si>
    <t>Ct</t>
  </si>
  <si>
    <t>cDNA Amp Cycle</t>
  </si>
  <si>
    <t>Agilent [cDNA] pg/ul</t>
  </si>
  <si>
    <t>Dilution Factor</t>
  </si>
  <si>
    <t>Total cDNA ng</t>
  </si>
  <si>
    <t>cDNA Input</t>
  </si>
  <si>
    <t>SI cycles</t>
  </si>
  <si>
    <t>Ave frag length</t>
  </si>
  <si>
    <t>Agilent [pg/ul]</t>
  </si>
  <si>
    <t>Library [pg/ul]</t>
  </si>
  <si>
    <t>index_name</t>
  </si>
  <si>
    <t>index(i7)</t>
  </si>
  <si>
    <t>index2_workflow_a(i5)</t>
  </si>
  <si>
    <t>index2_workflow_b(i5)</t>
  </si>
  <si>
    <t>% Coverage Array</t>
  </si>
  <si>
    <t xml:space="preserve">Est Read Pairs </t>
  </si>
  <si>
    <t>C1</t>
  </si>
  <si>
    <t>D1</t>
  </si>
  <si>
    <t>9v_h</t>
  </si>
  <si>
    <t>Br8325</t>
  </si>
  <si>
    <t>V11A20-297</t>
  </si>
  <si>
    <t>A1</t>
  </si>
  <si>
    <t>SI-TT-B5</t>
  </si>
  <si>
    <t>TCGGCTCTAC</t>
  </si>
  <si>
    <t>CCGATGGTCT</t>
  </si>
  <si>
    <t>AGACCATCGG</t>
  </si>
  <si>
    <t>10v_h</t>
  </si>
  <si>
    <t>B1</t>
  </si>
  <si>
    <t>SI-TT-C5</t>
  </si>
  <si>
    <t>TCCGTTGGAT</t>
  </si>
  <si>
    <t>ACGTTCTCGC</t>
  </si>
  <si>
    <t>GCGAGAACGT</t>
  </si>
  <si>
    <t>11v_h</t>
  </si>
  <si>
    <t>SI-TT-D5</t>
  </si>
  <si>
    <t>TGGTTCGGGT</t>
  </si>
  <si>
    <t>GTGGCAGGAG</t>
  </si>
  <si>
    <t>CTCCTGCCAC</t>
  </si>
  <si>
    <t>12v_h</t>
  </si>
  <si>
    <t>SI-TT-E5</t>
  </si>
  <si>
    <t>CGCGGTAGGT</t>
  </si>
  <si>
    <t>CAGGATGTTG</t>
  </si>
  <si>
    <t>CAACATCCTG</t>
  </si>
  <si>
    <t>20v_scp</t>
  </si>
  <si>
    <t>V11L05-335</t>
  </si>
  <si>
    <t>SI-TT-A7</t>
  </si>
  <si>
    <t>TCCCAAGGGT</t>
  </si>
  <si>
    <t>TACTACCTTT</t>
  </si>
  <si>
    <t>AAAGGTAGTA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</si>
</sst>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zoomScale="77" zoomScaleNormal="77" workbookViewId="0">
      <pane ySplit="1" topLeftCell="A2" activePane="bottomLeft" state="frozen"/>
      <selection pane="bottomLeft" activeCell="A6" sqref="A6:XFD6"/>
    </sheetView>
  </sheetViews>
  <sheetFormatPr baseColWidth="10" defaultColWidth="11.1640625" defaultRowHeight="16"/>
  <cols>
    <col min="1" max="2" width="11.1640625" style="4"/>
    <col min="3" max="3" width="12.6640625" style="4" customWidth="1"/>
    <col min="4" max="4" width="16.5" style="4" customWidth="1"/>
    <col min="5" max="16384" width="11.1640625" style="4"/>
  </cols>
  <sheetData>
    <row r="1" spans="1:24" s="3" customFormat="1" ht="51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5" t="s">
        <v>9</v>
      </c>
      <c r="J1" s="2" t="s">
        <v>10</v>
      </c>
      <c r="K1" s="5" t="s">
        <v>11</v>
      </c>
      <c r="L1" s="2" t="s">
        <v>12</v>
      </c>
      <c r="M1" s="2" t="s">
        <v>13</v>
      </c>
      <c r="N1" s="2" t="s">
        <v>14</v>
      </c>
      <c r="O1" s="2" t="s">
        <v>9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/>
      <c r="X1" s="2"/>
    </row>
    <row r="2" spans="1:24" ht="17">
      <c r="A2" s="1" t="s">
        <v>24</v>
      </c>
      <c r="B2" s="1" t="s">
        <v>4</v>
      </c>
      <c r="C2" s="10" t="s">
        <v>25</v>
      </c>
      <c r="D2" s="1" t="s">
        <v>26</v>
      </c>
      <c r="E2" s="1" t="s">
        <v>27</v>
      </c>
      <c r="F2" s="6">
        <v>16.25</v>
      </c>
      <c r="G2" s="1">
        <v>17</v>
      </c>
      <c r="H2" s="1">
        <v>3684.69</v>
      </c>
      <c r="I2" s="6">
        <v>4</v>
      </c>
      <c r="J2" s="6">
        <f t="shared" ref="J2:J6" si="0">(H2*I2*40)/1000</f>
        <v>589.55039999999997</v>
      </c>
      <c r="K2" s="6">
        <f t="shared" ref="K2:K6" si="1">0.25*J2</f>
        <v>147.38759999999999</v>
      </c>
      <c r="L2" s="1">
        <v>15</v>
      </c>
      <c r="M2" s="1">
        <v>418</v>
      </c>
      <c r="N2" s="1">
        <v>5759.83</v>
      </c>
      <c r="O2" s="6">
        <v>3</v>
      </c>
      <c r="P2" s="9">
        <f t="shared" ref="P2:P6" si="2">N2*O2</f>
        <v>17279.489999999998</v>
      </c>
      <c r="Q2" s="7" t="s">
        <v>28</v>
      </c>
      <c r="R2" s="7" t="s">
        <v>29</v>
      </c>
      <c r="S2" s="7" t="s">
        <v>30</v>
      </c>
      <c r="T2" s="7" t="s">
        <v>31</v>
      </c>
      <c r="U2" s="1">
        <v>90</v>
      </c>
      <c r="V2" s="1">
        <f t="shared" ref="V2:V6" si="3">((U2/100)*5000*60000)</f>
        <v>270000000</v>
      </c>
    </row>
    <row r="3" spans="1:24" ht="17">
      <c r="A3" s="1" t="s">
        <v>32</v>
      </c>
      <c r="B3" s="1" t="s">
        <v>4</v>
      </c>
      <c r="C3" s="10" t="s">
        <v>25</v>
      </c>
      <c r="D3" s="1" t="s">
        <v>26</v>
      </c>
      <c r="E3" s="1" t="s">
        <v>33</v>
      </c>
      <c r="F3" s="6">
        <v>16.260000000000002</v>
      </c>
      <c r="G3" s="1">
        <v>17</v>
      </c>
      <c r="H3" s="1">
        <v>3868.46</v>
      </c>
      <c r="I3" s="6">
        <v>4</v>
      </c>
      <c r="J3" s="6">
        <f t="shared" si="0"/>
        <v>618.95359999999994</v>
      </c>
      <c r="K3" s="6">
        <f t="shared" si="1"/>
        <v>154.73839999999998</v>
      </c>
      <c r="L3" s="1">
        <v>15</v>
      </c>
      <c r="M3" s="1">
        <v>432</v>
      </c>
      <c r="N3" s="1">
        <v>12120.67</v>
      </c>
      <c r="O3" s="6">
        <v>3</v>
      </c>
      <c r="P3" s="1">
        <f t="shared" si="2"/>
        <v>36362.01</v>
      </c>
      <c r="Q3" s="7" t="s">
        <v>34</v>
      </c>
      <c r="R3" s="7" t="s">
        <v>35</v>
      </c>
      <c r="S3" s="7" t="s">
        <v>36</v>
      </c>
      <c r="T3" s="7" t="s">
        <v>37</v>
      </c>
      <c r="U3" s="1">
        <v>90</v>
      </c>
      <c r="V3" s="1">
        <f t="shared" si="3"/>
        <v>270000000</v>
      </c>
    </row>
    <row r="4" spans="1:24" ht="17">
      <c r="A4" s="1" t="s">
        <v>38</v>
      </c>
      <c r="B4" s="1" t="s">
        <v>4</v>
      </c>
      <c r="C4" s="10" t="s">
        <v>25</v>
      </c>
      <c r="D4" s="1" t="s">
        <v>26</v>
      </c>
      <c r="E4" s="1" t="s">
        <v>22</v>
      </c>
      <c r="F4" s="6">
        <v>17.309999999999999</v>
      </c>
      <c r="G4" s="1">
        <v>17</v>
      </c>
      <c r="H4" s="1">
        <v>1984.42</v>
      </c>
      <c r="I4" s="6">
        <v>4</v>
      </c>
      <c r="J4" s="6">
        <f t="shared" si="0"/>
        <v>317.50720000000001</v>
      </c>
      <c r="K4" s="6">
        <f t="shared" si="1"/>
        <v>79.376800000000003</v>
      </c>
      <c r="L4" s="1">
        <v>16</v>
      </c>
      <c r="M4" s="1">
        <v>434</v>
      </c>
      <c r="N4" s="1">
        <v>3697.71</v>
      </c>
      <c r="O4" s="6">
        <v>3</v>
      </c>
      <c r="P4" s="1">
        <f t="shared" si="2"/>
        <v>11093.130000000001</v>
      </c>
      <c r="Q4" s="7" t="s">
        <v>39</v>
      </c>
      <c r="R4" s="7" t="s">
        <v>40</v>
      </c>
      <c r="S4" s="7" t="s">
        <v>41</v>
      </c>
      <c r="T4" s="7" t="s">
        <v>42</v>
      </c>
      <c r="U4" s="1">
        <v>70</v>
      </c>
      <c r="V4" s="1">
        <f t="shared" si="3"/>
        <v>210000000</v>
      </c>
      <c r="W4"/>
      <c r="X4"/>
    </row>
    <row r="5" spans="1:24" ht="17">
      <c r="A5" s="1" t="s">
        <v>43</v>
      </c>
      <c r="B5" s="1" t="s">
        <v>4</v>
      </c>
      <c r="C5" s="10" t="s">
        <v>25</v>
      </c>
      <c r="D5" s="1" t="s">
        <v>26</v>
      </c>
      <c r="E5" s="1" t="s">
        <v>23</v>
      </c>
      <c r="F5" s="6">
        <v>16.95</v>
      </c>
      <c r="G5" s="1">
        <v>17</v>
      </c>
      <c r="H5" s="1">
        <v>1560.72</v>
      </c>
      <c r="I5" s="6">
        <v>4</v>
      </c>
      <c r="J5" s="6">
        <f t="shared" si="0"/>
        <v>249.71520000000001</v>
      </c>
      <c r="K5" s="6">
        <f t="shared" si="1"/>
        <v>62.428800000000003</v>
      </c>
      <c r="L5" s="1">
        <v>16</v>
      </c>
      <c r="M5" s="1">
        <v>405</v>
      </c>
      <c r="N5" s="1">
        <v>6770.66</v>
      </c>
      <c r="O5" s="6">
        <v>3</v>
      </c>
      <c r="P5" s="1">
        <f t="shared" si="2"/>
        <v>20311.98</v>
      </c>
      <c r="Q5" s="7" t="s">
        <v>44</v>
      </c>
      <c r="R5" s="7" t="s">
        <v>45</v>
      </c>
      <c r="S5" s="7" t="s">
        <v>46</v>
      </c>
      <c r="T5" s="7" t="s">
        <v>47</v>
      </c>
      <c r="U5" s="1">
        <v>65</v>
      </c>
      <c r="V5" s="1">
        <f t="shared" si="3"/>
        <v>195000000</v>
      </c>
      <c r="W5"/>
      <c r="X5"/>
    </row>
    <row r="6" spans="1:24" ht="17">
      <c r="A6" s="1" t="s">
        <v>48</v>
      </c>
      <c r="B6" s="1" t="s">
        <v>4</v>
      </c>
      <c r="C6" s="1" t="s">
        <v>25</v>
      </c>
      <c r="D6" s="1" t="s">
        <v>49</v>
      </c>
      <c r="E6" s="1" t="s">
        <v>23</v>
      </c>
      <c r="F6" s="6">
        <v>16.8</v>
      </c>
      <c r="G6" s="1">
        <v>16</v>
      </c>
      <c r="H6" s="1">
        <v>2778.77</v>
      </c>
      <c r="I6" s="6">
        <v>3</v>
      </c>
      <c r="J6" s="1">
        <f t="shared" si="0"/>
        <v>333.45239999999995</v>
      </c>
      <c r="K6" s="1">
        <f t="shared" si="1"/>
        <v>83.363099999999989</v>
      </c>
      <c r="L6" s="1">
        <v>16</v>
      </c>
      <c r="M6" s="1">
        <v>487</v>
      </c>
      <c r="N6" s="1">
        <v>1445.43</v>
      </c>
      <c r="O6" s="8">
        <v>5</v>
      </c>
      <c r="P6" s="1">
        <f t="shared" si="2"/>
        <v>7227.1500000000005</v>
      </c>
      <c r="Q6" s="7" t="s">
        <v>50</v>
      </c>
      <c r="R6" s="7" t="s">
        <v>51</v>
      </c>
      <c r="S6" s="7" t="s">
        <v>52</v>
      </c>
      <c r="T6" s="7" t="s">
        <v>53</v>
      </c>
      <c r="U6" s="1">
        <v>85</v>
      </c>
      <c r="V6" s="1">
        <f t="shared" si="3"/>
        <v>255000000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Ryan Miller</cp:lastModifiedBy>
  <cp:lastPrinted>2021-11-03T13:38:35Z</cp:lastPrinted>
  <dcterms:created xsi:type="dcterms:W3CDTF">2020-07-21T18:20:54Z</dcterms:created>
  <dcterms:modified xsi:type="dcterms:W3CDTF">2024-03-05T20:10:39Z</dcterms:modified>
</cp:coreProperties>
</file>