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zk/dyx0glj52sn6_7db_dn0p2vc0000gn/T/ch.sudo.cyberduck/editor-a380e1d2-b9e7-4aa7-91a6-92f6d0f6e7f8/dcs04/lieber/lcolladotor/spatialHPC_LIBD4035/spatial_hpc/raw-data/sample_info/-1047621937/"/>
    </mc:Choice>
  </mc:AlternateContent>
  <xr:revisionPtr revIDLastSave="0" documentId="13_ncr:1_{B87BD9E1-D977-A849-BE90-3DE905B842CE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5" i="1" l="1"/>
  <c r="P35" i="1"/>
  <c r="J35" i="1"/>
  <c r="K35" i="1" s="1"/>
  <c r="V34" i="1"/>
  <c r="P34" i="1"/>
  <c r="J34" i="1"/>
  <c r="K34" i="1" s="1"/>
  <c r="V33" i="1"/>
  <c r="P33" i="1"/>
  <c r="J33" i="1"/>
  <c r="K33" i="1" s="1"/>
  <c r="V32" i="1"/>
  <c r="P32" i="1"/>
  <c r="J32" i="1"/>
  <c r="K32" i="1" s="1"/>
  <c r="V31" i="1"/>
  <c r="P31" i="1"/>
  <c r="J31" i="1"/>
  <c r="K31" i="1" s="1"/>
  <c r="V30" i="1"/>
  <c r="P30" i="1"/>
  <c r="J30" i="1"/>
  <c r="K30" i="1" s="1"/>
  <c r="V29" i="1"/>
  <c r="P29" i="1"/>
  <c r="J29" i="1"/>
  <c r="K29" i="1" s="1"/>
  <c r="V28" i="1"/>
  <c r="P28" i="1"/>
  <c r="J28" i="1"/>
  <c r="K28" i="1" s="1"/>
  <c r="V27" i="1"/>
  <c r="P27" i="1"/>
  <c r="J27" i="1"/>
  <c r="K27" i="1" s="1"/>
  <c r="V26" i="1"/>
  <c r="P26" i="1"/>
  <c r="J26" i="1"/>
  <c r="K26" i="1" s="1"/>
  <c r="V25" i="1"/>
  <c r="P25" i="1"/>
  <c r="J25" i="1"/>
  <c r="K25" i="1" s="1"/>
  <c r="V24" i="1"/>
  <c r="P24" i="1"/>
  <c r="J24" i="1"/>
  <c r="K24" i="1" s="1"/>
  <c r="V23" i="1"/>
  <c r="P23" i="1"/>
  <c r="J23" i="1"/>
  <c r="K23" i="1" s="1"/>
  <c r="V22" i="1"/>
  <c r="P22" i="1"/>
  <c r="J22" i="1"/>
  <c r="K22" i="1" s="1"/>
  <c r="V21" i="1"/>
  <c r="P21" i="1"/>
  <c r="J21" i="1"/>
  <c r="K21" i="1" s="1"/>
  <c r="V20" i="1"/>
  <c r="P20" i="1"/>
  <c r="J20" i="1"/>
  <c r="K20" i="1" s="1"/>
  <c r="V19" i="1"/>
  <c r="P19" i="1"/>
  <c r="J19" i="1"/>
  <c r="K19" i="1" s="1"/>
  <c r="V18" i="1" l="1"/>
  <c r="P18" i="1"/>
  <c r="J18" i="1"/>
  <c r="K18" i="1" s="1"/>
  <c r="V17" i="1"/>
  <c r="P17" i="1"/>
  <c r="J17" i="1"/>
  <c r="K17" i="1" s="1"/>
  <c r="V16" i="1"/>
  <c r="P16" i="1"/>
  <c r="J16" i="1"/>
  <c r="K16" i="1" s="1"/>
  <c r="V15" i="1"/>
  <c r="P15" i="1"/>
  <c r="J15" i="1"/>
  <c r="K15" i="1" s="1"/>
  <c r="V14" i="1" l="1"/>
  <c r="P14" i="1"/>
  <c r="J14" i="1"/>
  <c r="K14" i="1" s="1"/>
  <c r="V13" i="1"/>
  <c r="P13" i="1"/>
  <c r="J13" i="1"/>
  <c r="K13" i="1" s="1"/>
  <c r="V12" i="1"/>
  <c r="P12" i="1"/>
  <c r="J12" i="1"/>
  <c r="K12" i="1" s="1"/>
  <c r="V11" i="1"/>
  <c r="P11" i="1"/>
  <c r="J11" i="1"/>
  <c r="K11" i="1" s="1"/>
  <c r="V10" i="1" l="1"/>
  <c r="P10" i="1"/>
  <c r="J10" i="1"/>
  <c r="K10" i="1" s="1"/>
  <c r="V9" i="1"/>
  <c r="P9" i="1"/>
  <c r="J9" i="1"/>
  <c r="K9" i="1" s="1"/>
  <c r="V8" i="1"/>
  <c r="P8" i="1"/>
  <c r="J8" i="1"/>
  <c r="K8" i="1" s="1"/>
  <c r="V7" i="1"/>
  <c r="P7" i="1"/>
  <c r="J7" i="1"/>
  <c r="K7" i="1" s="1"/>
  <c r="V6" i="1" l="1"/>
  <c r="P6" i="1"/>
  <c r="J6" i="1"/>
  <c r="K6" i="1" s="1"/>
  <c r="V5" i="1"/>
  <c r="P5" i="1"/>
  <c r="J5" i="1"/>
  <c r="K5" i="1" s="1"/>
  <c r="V4" i="1"/>
  <c r="P4" i="1"/>
  <c r="J4" i="1"/>
  <c r="K4" i="1" s="1"/>
  <c r="V3" i="1"/>
  <c r="P3" i="1"/>
  <c r="J3" i="1"/>
  <c r="K3" i="1" s="1"/>
  <c r="V2" i="1"/>
  <c r="P2" i="1"/>
  <c r="J2" i="1"/>
  <c r="K2" i="1" s="1"/>
</calcChain>
</file>

<file path=xl/sharedStrings.xml><?xml version="1.0" encoding="utf-8"?>
<sst xmlns="http://schemas.openxmlformats.org/spreadsheetml/2006/main" count="328" uniqueCount="211">
  <si>
    <t>Tissue</t>
  </si>
  <si>
    <t>Brain</t>
  </si>
  <si>
    <t>Slide #</t>
  </si>
  <si>
    <t>Array #</t>
  </si>
  <si>
    <t>HPC</t>
  </si>
  <si>
    <t>Sample #</t>
  </si>
  <si>
    <t>Ct</t>
  </si>
  <si>
    <t>cDNA Amp Cycle</t>
  </si>
  <si>
    <t>Agilent [cDNA] pg/ul</t>
  </si>
  <si>
    <t>Dilution Factor</t>
  </si>
  <si>
    <t>Total cDNA ng</t>
  </si>
  <si>
    <t>cDNA Input</t>
  </si>
  <si>
    <t>SI cycles</t>
  </si>
  <si>
    <t>Ave frag length</t>
  </si>
  <si>
    <t>Agilent [pg/ul]</t>
  </si>
  <si>
    <t>Library [pg/ul]</t>
  </si>
  <si>
    <t>index_name</t>
  </si>
  <si>
    <t>index(i7)</t>
  </si>
  <si>
    <t>index2_workflow_a(i5)</t>
  </si>
  <si>
    <t>index2_workflow_b(i5)</t>
  </si>
  <si>
    <t>% Coverage Array</t>
  </si>
  <si>
    <t xml:space="preserve">Est Read Pairs </t>
  </si>
  <si>
    <t>C1</t>
  </si>
  <si>
    <t>D1</t>
  </si>
  <si>
    <t>9v_h</t>
  </si>
  <si>
    <t>Br8325</t>
  </si>
  <si>
    <t>V11A20-297</t>
  </si>
  <si>
    <t>A1</t>
  </si>
  <si>
    <t>SI-TT-B5</t>
  </si>
  <si>
    <t>TCGGCTCTAC</t>
  </si>
  <si>
    <t>CCGATGGTCT</t>
  </si>
  <si>
    <t>AGACCATCGG</t>
  </si>
  <si>
    <t>10v_h</t>
  </si>
  <si>
    <t>B1</t>
  </si>
  <si>
    <t>SI-TT-C5</t>
  </si>
  <si>
    <t>TCCGTTGGAT</t>
  </si>
  <si>
    <t>ACGTTCTCGC</t>
  </si>
  <si>
    <t>GCGAGAACGT</t>
  </si>
  <si>
    <t>11v_h</t>
  </si>
  <si>
    <t>SI-TT-D5</t>
  </si>
  <si>
    <t>TGGTTCGGGT</t>
  </si>
  <si>
    <t>GTGGCAGGAG</t>
  </si>
  <si>
    <t>CTCCTGCCAC</t>
  </si>
  <si>
    <t>12v_h</t>
  </si>
  <si>
    <t>SI-TT-E5</t>
  </si>
  <si>
    <t>CGCGGTAGGT</t>
  </si>
  <si>
    <t>CAGGATGTTG</t>
  </si>
  <si>
    <t>CAACATCCTG</t>
  </si>
  <si>
    <t>20v_scp</t>
  </si>
  <si>
    <t>V11L05-335</t>
  </si>
  <si>
    <t>SI-TT-A7</t>
  </si>
  <si>
    <t>TCCCAAGGGT</t>
  </si>
  <si>
    <t>TACTACCTTT</t>
  </si>
  <si>
    <t>AAAGGTAGTA</t>
  </si>
  <si>
    <t>7v_scp</t>
  </si>
  <si>
    <t>V10B01-086</t>
  </si>
  <si>
    <t>SI-TT-A2</t>
  </si>
  <si>
    <t>GTGGATCAAA</t>
  </si>
  <si>
    <t>GCCAACCCTG</t>
  </si>
  <si>
    <t>CAGGGTTGGC</t>
  </si>
  <si>
    <t>8v_scp</t>
  </si>
  <si>
    <t>SI-TT-D3</t>
  </si>
  <si>
    <t>CCTTCTAGAG</t>
  </si>
  <si>
    <t>AATACAACGA</t>
  </si>
  <si>
    <t>TCGTTGTATT</t>
  </si>
  <si>
    <t>5v_scp</t>
  </si>
  <si>
    <t>SI-TT-G1</t>
  </si>
  <si>
    <t>TGTAGTCATT</t>
  </si>
  <si>
    <t>CTTGATCGTA</t>
  </si>
  <si>
    <t>TACGATCAAG</t>
  </si>
  <si>
    <t>6v_scp</t>
  </si>
  <si>
    <t>SI-TT-H1</t>
  </si>
  <si>
    <t>ACAATGTGAA</t>
  </si>
  <si>
    <t>CGTACCGTTA</t>
  </si>
  <si>
    <t>TAACGGTACG</t>
  </si>
  <si>
    <t>Br2743</t>
  </si>
  <si>
    <t>Br6432</t>
  </si>
  <si>
    <t>33-10v</t>
  </si>
  <si>
    <t>Br2720</t>
  </si>
  <si>
    <t>V12F14-051</t>
  </si>
  <si>
    <t>34v_scp</t>
  </si>
  <si>
    <t>SI-TT-D7</t>
  </si>
  <si>
    <t>CCTGTCAGGG</t>
  </si>
  <si>
    <t>AGCCCGTAAC</t>
  </si>
  <si>
    <t>GTTACGGGCT</t>
  </si>
  <si>
    <t>35v_scp</t>
  </si>
  <si>
    <t>SS-TT-E7</t>
  </si>
  <si>
    <t>GTCCTTCGGC</t>
  </si>
  <si>
    <t>TCATGCACAG</t>
  </si>
  <si>
    <t>CTGTGCATGA</t>
  </si>
  <si>
    <t>36v_scp</t>
  </si>
  <si>
    <t>SS-TT-F7</t>
  </si>
  <si>
    <t>AATGTATCCA</t>
  </si>
  <si>
    <t>AATGAGCTTA</t>
  </si>
  <si>
    <t>TAAGCTCATT</t>
  </si>
  <si>
    <t>13v_scp</t>
  </si>
  <si>
    <t>Br3942</t>
  </si>
  <si>
    <t>V11L05-333</t>
  </si>
  <si>
    <t>SI-TT-G5</t>
  </si>
  <si>
    <t>ATAGGGCGAG</t>
  </si>
  <si>
    <t>TGCATCGAGT</t>
  </si>
  <si>
    <t>ACTCGATGCA</t>
  </si>
  <si>
    <t>14v_scp</t>
  </si>
  <si>
    <t>SI-TT-H5</t>
  </si>
  <si>
    <t>AGCAAGAAGC</t>
  </si>
  <si>
    <t>TTGTGTTTCT</t>
  </si>
  <si>
    <t>AGAAACACAA</t>
  </si>
  <si>
    <t>15v_scp</t>
  </si>
  <si>
    <t>SI-TT-A6</t>
  </si>
  <si>
    <t>TAACGCGTGA</t>
  </si>
  <si>
    <t>CCCTAACTTC</t>
  </si>
  <si>
    <t>GAAGTTAGGG</t>
  </si>
  <si>
    <t>16v_scp</t>
  </si>
  <si>
    <t>SI-TT-F5</t>
  </si>
  <si>
    <t>CGGCTGGATG</t>
  </si>
  <si>
    <t>TGATAAGCAC</t>
  </si>
  <si>
    <t>GTGCTTATCA</t>
  </si>
  <si>
    <t>1v_h</t>
  </si>
  <si>
    <t>V10B01-085</t>
  </si>
  <si>
    <t>SI-TT-F12</t>
  </si>
  <si>
    <t>GAGACGCACG</t>
  </si>
  <si>
    <t>CTATGAACAT</t>
  </si>
  <si>
    <t>ATGTTCATAG</t>
  </si>
  <si>
    <t>2v_h</t>
  </si>
  <si>
    <t>SI-TT-G12</t>
  </si>
  <si>
    <t>CTTGCATAAA</t>
  </si>
  <si>
    <t>ATCAGGGCTT</t>
  </si>
  <si>
    <t>AAGCCCTGAT</t>
  </si>
  <si>
    <t>3v_h</t>
  </si>
  <si>
    <t>SI-TT-H12</t>
  </si>
  <si>
    <t>TGATGATTCA</t>
  </si>
  <si>
    <t>GTAGGAGTCG</t>
  </si>
  <si>
    <t>CGACTCCTAC</t>
  </si>
  <si>
    <t>4v_h</t>
  </si>
  <si>
    <t>SI-TT-A1</t>
  </si>
  <si>
    <t>GTAACATGCG</t>
  </si>
  <si>
    <t>AGTGTTACCT</t>
  </si>
  <si>
    <t>AGGTAACACT</t>
  </si>
  <si>
    <t>Br6423</t>
  </si>
  <si>
    <t>17v_scp</t>
  </si>
  <si>
    <t>Br6471</t>
  </si>
  <si>
    <t>SI-TT-F6</t>
  </si>
  <si>
    <t>TTGCCCGTGC</t>
  </si>
  <si>
    <t>GCGTGAGATT</t>
  </si>
  <si>
    <t>AATCTCACGC</t>
  </si>
  <si>
    <t>18v_scp</t>
  </si>
  <si>
    <t>SI-TT-G6</t>
  </si>
  <si>
    <t>GCGGGTAAGT</t>
  </si>
  <si>
    <t>TAGCACTAAG</t>
  </si>
  <si>
    <t>CTTAGTGCTA</t>
  </si>
  <si>
    <t>19v_scp</t>
  </si>
  <si>
    <t>SI-TT-H6</t>
  </si>
  <si>
    <t>CCTATCCTCG</t>
  </si>
  <si>
    <t>GAATACTAAC</t>
  </si>
  <si>
    <t>GTTAGTATTC</t>
  </si>
  <si>
    <t>25v_scp</t>
  </si>
  <si>
    <t>Br6522</t>
  </si>
  <si>
    <t>V11U08-084</t>
  </si>
  <si>
    <t>SI-TT-D8</t>
  </si>
  <si>
    <t>CGCTGAAATC</t>
  </si>
  <si>
    <t>AGGTGTCTGC</t>
  </si>
  <si>
    <t>GCAGACACCT</t>
  </si>
  <si>
    <t>26v_scp</t>
  </si>
  <si>
    <t>SI-TT-E8</t>
  </si>
  <si>
    <t>GAGCAAGGGC</t>
  </si>
  <si>
    <t>ATTGACTTGG</t>
  </si>
  <si>
    <t>CCAAGTCAAT</t>
  </si>
  <si>
    <t>27v_scp</t>
  </si>
  <si>
    <t>SI-TT-F8</t>
  </si>
  <si>
    <t>CTCCTTTAGA</t>
  </si>
  <si>
    <t>GACATAGCTC</t>
  </si>
  <si>
    <t>GAGCTATGTC</t>
  </si>
  <si>
    <t>28v_scp</t>
  </si>
  <si>
    <t>SI-TT-G8</t>
  </si>
  <si>
    <t>TAAGCAACTG</t>
  </si>
  <si>
    <t>CTATACTCAA</t>
  </si>
  <si>
    <t>TTGAGTATAG</t>
  </si>
  <si>
    <t>29v_eap</t>
  </si>
  <si>
    <t>Br8492</t>
  </si>
  <si>
    <t>V11U08-081</t>
  </si>
  <si>
    <t>SI-TT-H8</t>
  </si>
  <si>
    <t>ATAAGGATAC</t>
  </si>
  <si>
    <t>ATAGATAGGG</t>
  </si>
  <si>
    <t>CCCTATCTAT</t>
  </si>
  <si>
    <t>30v_eap</t>
  </si>
  <si>
    <t>SI-TT-A9</t>
  </si>
  <si>
    <t>AAGTGGAGAG</t>
  </si>
  <si>
    <t>TTCCTGTTAC</t>
  </si>
  <si>
    <t>GTAACAGGAA</t>
  </si>
  <si>
    <t>21v_h</t>
  </si>
  <si>
    <t>Br8667</t>
  </si>
  <si>
    <t>V11L05-336</t>
  </si>
  <si>
    <t>SI-TT-H7</t>
  </si>
  <si>
    <t>ACCTCGAGCT</t>
  </si>
  <si>
    <t>TGTGTTCGAT</t>
  </si>
  <si>
    <t>ATCGAACACA</t>
  </si>
  <si>
    <t>22v_h</t>
  </si>
  <si>
    <t>SI-TT-A8</t>
  </si>
  <si>
    <t>CGAAGTATAC</t>
  </si>
  <si>
    <t>GAACTTGGAG</t>
  </si>
  <si>
    <t>CTCCAAGTTC</t>
  </si>
  <si>
    <t>23v_h</t>
  </si>
  <si>
    <t>SI-TT-B8</t>
  </si>
  <si>
    <t>GCACTGAGAA</t>
  </si>
  <si>
    <t>TATGCGTGAA</t>
  </si>
  <si>
    <t>TTCACGCATA</t>
  </si>
  <si>
    <t>24v_h</t>
  </si>
  <si>
    <t>SI-TT-C8</t>
  </si>
  <si>
    <t>GCTACAAAGC</t>
  </si>
  <si>
    <t>CACGTGCCCT</t>
  </si>
  <si>
    <t>AGGGCACGTG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</si>
</sst>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1" xfId="7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4" fillId="0" borderId="1" xfId="7" applyNumberFormat="1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zoomScale="77" zoomScaleNormal="77" workbookViewId="0">
      <pane ySplit="1" topLeftCell="A2" activePane="bottomLeft" state="frozen"/>
      <selection pane="bottomLeft" activeCell="C32" sqref="C32"/>
    </sheetView>
  </sheetViews>
  <sheetFormatPr baseColWidth="10" defaultColWidth="11.1640625" defaultRowHeight="16"/>
  <cols>
    <col min="1" max="2" width="11.1640625" style="4"/>
    <col min="3" max="3" width="12.6640625" style="4" customWidth="1"/>
    <col min="4" max="4" width="16.5" style="4" customWidth="1"/>
    <col min="5" max="16384" width="11.1640625" style="4"/>
  </cols>
  <sheetData>
    <row r="1" spans="1:24" s="3" customFormat="1" ht="51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5" t="s">
        <v>9</v>
      </c>
      <c r="J1" s="2" t="s">
        <v>10</v>
      </c>
      <c r="K1" s="5" t="s">
        <v>11</v>
      </c>
      <c r="L1" s="2" t="s">
        <v>12</v>
      </c>
      <c r="M1" s="2" t="s">
        <v>13</v>
      </c>
      <c r="N1" s="2" t="s">
        <v>14</v>
      </c>
      <c r="O1" s="2" t="s">
        <v>9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/>
      <c r="X1" s="2"/>
    </row>
    <row r="2" spans="1:24" ht="17">
      <c r="A2" s="1" t="s">
        <v>24</v>
      </c>
      <c r="B2" s="1" t="s">
        <v>4</v>
      </c>
      <c r="C2" s="10" t="s">
        <v>25</v>
      </c>
      <c r="D2" s="1" t="s">
        <v>26</v>
      </c>
      <c r="E2" s="1" t="s">
        <v>27</v>
      </c>
      <c r="F2" s="6">
        <v>16.25</v>
      </c>
      <c r="G2" s="1">
        <v>17</v>
      </c>
      <c r="H2" s="1">
        <v>3684.69</v>
      </c>
      <c r="I2" s="6">
        <v>4</v>
      </c>
      <c r="J2" s="6">
        <f t="shared" ref="J2:J13" si="0">(H2*I2*40)/1000</f>
        <v>589.55039999999997</v>
      </c>
      <c r="K2" s="6">
        <f t="shared" ref="K2:K8" si="1">0.25*J2</f>
        <v>147.38759999999999</v>
      </c>
      <c r="L2" s="1">
        <v>15</v>
      </c>
      <c r="M2" s="1">
        <v>418</v>
      </c>
      <c r="N2" s="1">
        <v>5759.83</v>
      </c>
      <c r="O2" s="6">
        <v>3</v>
      </c>
      <c r="P2" s="9">
        <f t="shared" ref="P2:P8" si="2">N2*O2</f>
        <v>17279.489999999998</v>
      </c>
      <c r="Q2" s="7" t="s">
        <v>28</v>
      </c>
      <c r="R2" s="7" t="s">
        <v>29</v>
      </c>
      <c r="S2" s="7" t="s">
        <v>30</v>
      </c>
      <c r="T2" s="7" t="s">
        <v>31</v>
      </c>
      <c r="U2" s="1">
        <v>90</v>
      </c>
      <c r="V2" s="1">
        <f t="shared" ref="V2:V10" si="3">((U2/100)*5000*60000)</f>
        <v>270000000</v>
      </c>
    </row>
    <row r="3" spans="1:24" ht="17">
      <c r="A3" s="1" t="s">
        <v>32</v>
      </c>
      <c r="B3" s="1" t="s">
        <v>4</v>
      </c>
      <c r="C3" s="10" t="s">
        <v>25</v>
      </c>
      <c r="D3" s="1" t="s">
        <v>26</v>
      </c>
      <c r="E3" s="1" t="s">
        <v>33</v>
      </c>
      <c r="F3" s="6">
        <v>16.260000000000002</v>
      </c>
      <c r="G3" s="1">
        <v>17</v>
      </c>
      <c r="H3" s="1">
        <v>3868.46</v>
      </c>
      <c r="I3" s="6">
        <v>4</v>
      </c>
      <c r="J3" s="6">
        <f t="shared" si="0"/>
        <v>618.95359999999994</v>
      </c>
      <c r="K3" s="6">
        <f t="shared" si="1"/>
        <v>154.73839999999998</v>
      </c>
      <c r="L3" s="1">
        <v>15</v>
      </c>
      <c r="M3" s="1">
        <v>432</v>
      </c>
      <c r="N3" s="1">
        <v>12120.67</v>
      </c>
      <c r="O3" s="6">
        <v>3</v>
      </c>
      <c r="P3" s="1">
        <f t="shared" si="2"/>
        <v>36362.01</v>
      </c>
      <c r="Q3" s="7" t="s">
        <v>34</v>
      </c>
      <c r="R3" s="7" t="s">
        <v>35</v>
      </c>
      <c r="S3" s="7" t="s">
        <v>36</v>
      </c>
      <c r="T3" s="7" t="s">
        <v>37</v>
      </c>
      <c r="U3" s="1">
        <v>90</v>
      </c>
      <c r="V3" s="1">
        <f t="shared" si="3"/>
        <v>270000000</v>
      </c>
    </row>
    <row r="4" spans="1:24" ht="17">
      <c r="A4" s="1" t="s">
        <v>38</v>
      </c>
      <c r="B4" s="1" t="s">
        <v>4</v>
      </c>
      <c r="C4" s="10" t="s">
        <v>25</v>
      </c>
      <c r="D4" s="1" t="s">
        <v>26</v>
      </c>
      <c r="E4" s="1" t="s">
        <v>22</v>
      </c>
      <c r="F4" s="6">
        <v>17.309999999999999</v>
      </c>
      <c r="G4" s="1">
        <v>17</v>
      </c>
      <c r="H4" s="1">
        <v>1984.42</v>
      </c>
      <c r="I4" s="6">
        <v>4</v>
      </c>
      <c r="J4" s="6">
        <f t="shared" si="0"/>
        <v>317.50720000000001</v>
      </c>
      <c r="K4" s="6">
        <f t="shared" si="1"/>
        <v>79.376800000000003</v>
      </c>
      <c r="L4" s="1">
        <v>16</v>
      </c>
      <c r="M4" s="1">
        <v>434</v>
      </c>
      <c r="N4" s="1">
        <v>3697.71</v>
      </c>
      <c r="O4" s="6">
        <v>3</v>
      </c>
      <c r="P4" s="1">
        <f t="shared" si="2"/>
        <v>11093.130000000001</v>
      </c>
      <c r="Q4" s="7" t="s">
        <v>39</v>
      </c>
      <c r="R4" s="7" t="s">
        <v>40</v>
      </c>
      <c r="S4" s="7" t="s">
        <v>41</v>
      </c>
      <c r="T4" s="7" t="s">
        <v>42</v>
      </c>
      <c r="U4" s="1">
        <v>70</v>
      </c>
      <c r="V4" s="1">
        <f t="shared" si="3"/>
        <v>210000000</v>
      </c>
      <c r="W4"/>
      <c r="X4"/>
    </row>
    <row r="5" spans="1:24" ht="17">
      <c r="A5" s="1" t="s">
        <v>43</v>
      </c>
      <c r="B5" s="1" t="s">
        <v>4</v>
      </c>
      <c r="C5" s="10" t="s">
        <v>25</v>
      </c>
      <c r="D5" s="1" t="s">
        <v>26</v>
      </c>
      <c r="E5" s="1" t="s">
        <v>23</v>
      </c>
      <c r="F5" s="6">
        <v>16.95</v>
      </c>
      <c r="G5" s="1">
        <v>17</v>
      </c>
      <c r="H5" s="1">
        <v>1560.72</v>
      </c>
      <c r="I5" s="6">
        <v>4</v>
      </c>
      <c r="J5" s="6">
        <f t="shared" si="0"/>
        <v>249.71520000000001</v>
      </c>
      <c r="K5" s="6">
        <f t="shared" si="1"/>
        <v>62.428800000000003</v>
      </c>
      <c r="L5" s="1">
        <v>16</v>
      </c>
      <c r="M5" s="1">
        <v>405</v>
      </c>
      <c r="N5" s="1">
        <v>6770.66</v>
      </c>
      <c r="O5" s="6">
        <v>3</v>
      </c>
      <c r="P5" s="1">
        <f t="shared" si="2"/>
        <v>20311.98</v>
      </c>
      <c r="Q5" s="7" t="s">
        <v>44</v>
      </c>
      <c r="R5" s="7" t="s">
        <v>45</v>
      </c>
      <c r="S5" s="7" t="s">
        <v>46</v>
      </c>
      <c r="T5" s="7" t="s">
        <v>47</v>
      </c>
      <c r="U5" s="1">
        <v>65</v>
      </c>
      <c r="V5" s="1">
        <f t="shared" si="3"/>
        <v>195000000</v>
      </c>
      <c r="W5"/>
      <c r="X5"/>
    </row>
    <row r="6" spans="1:24" ht="17">
      <c r="A6" s="1" t="s">
        <v>48</v>
      </c>
      <c r="B6" s="1" t="s">
        <v>4</v>
      </c>
      <c r="C6" s="1" t="s">
        <v>25</v>
      </c>
      <c r="D6" s="1" t="s">
        <v>49</v>
      </c>
      <c r="E6" s="1" t="s">
        <v>23</v>
      </c>
      <c r="F6" s="6">
        <v>16.8</v>
      </c>
      <c r="G6" s="1">
        <v>16</v>
      </c>
      <c r="H6" s="1">
        <v>2778.77</v>
      </c>
      <c r="I6" s="6">
        <v>3</v>
      </c>
      <c r="J6" s="1">
        <f t="shared" si="0"/>
        <v>333.45239999999995</v>
      </c>
      <c r="K6" s="1">
        <f t="shared" si="1"/>
        <v>83.363099999999989</v>
      </c>
      <c r="L6" s="1">
        <v>16</v>
      </c>
      <c r="M6" s="1">
        <v>487</v>
      </c>
      <c r="N6" s="1">
        <v>1445.43</v>
      </c>
      <c r="O6" s="8">
        <v>5</v>
      </c>
      <c r="P6" s="1">
        <f t="shared" si="2"/>
        <v>7227.1500000000005</v>
      </c>
      <c r="Q6" s="7" t="s">
        <v>50</v>
      </c>
      <c r="R6" s="7" t="s">
        <v>51</v>
      </c>
      <c r="S6" s="7" t="s">
        <v>52</v>
      </c>
      <c r="T6" s="7" t="s">
        <v>53</v>
      </c>
      <c r="U6" s="1">
        <v>85</v>
      </c>
      <c r="V6" s="1">
        <f t="shared" si="3"/>
        <v>255000000</v>
      </c>
    </row>
    <row r="7" spans="1:24">
      <c r="A7" s="1" t="s">
        <v>54</v>
      </c>
      <c r="B7" s="1" t="s">
        <v>4</v>
      </c>
      <c r="C7" s="10" t="s">
        <v>75</v>
      </c>
      <c r="D7" s="1" t="s">
        <v>55</v>
      </c>
      <c r="E7" s="1" t="s">
        <v>22</v>
      </c>
      <c r="F7" s="6">
        <v>17.579999999999998</v>
      </c>
      <c r="G7" s="1">
        <v>18</v>
      </c>
      <c r="H7" s="1">
        <v>5842.9</v>
      </c>
      <c r="I7" s="6">
        <v>5</v>
      </c>
      <c r="J7" s="6">
        <f t="shared" si="0"/>
        <v>1168.58</v>
      </c>
      <c r="K7" s="6">
        <f t="shared" si="1"/>
        <v>292.14499999999998</v>
      </c>
      <c r="L7" s="1">
        <v>17</v>
      </c>
      <c r="M7" s="1">
        <v>406</v>
      </c>
      <c r="N7" s="1">
        <v>2851.82</v>
      </c>
      <c r="O7" s="6">
        <v>5</v>
      </c>
      <c r="P7" s="9">
        <f t="shared" si="2"/>
        <v>14259.1</v>
      </c>
      <c r="Q7" s="1" t="s">
        <v>56</v>
      </c>
      <c r="R7" s="1" t="s">
        <v>57</v>
      </c>
      <c r="S7" s="1" t="s">
        <v>58</v>
      </c>
      <c r="T7" s="1" t="s">
        <v>59</v>
      </c>
      <c r="U7" s="1">
        <v>50</v>
      </c>
      <c r="V7" s="11">
        <f t="shared" si="3"/>
        <v>150000000</v>
      </c>
    </row>
    <row r="8" spans="1:24">
      <c r="A8" s="1" t="s">
        <v>60</v>
      </c>
      <c r="B8" s="1" t="s">
        <v>4</v>
      </c>
      <c r="C8" s="10" t="s">
        <v>75</v>
      </c>
      <c r="D8" s="1" t="s">
        <v>55</v>
      </c>
      <c r="E8" s="1" t="s">
        <v>23</v>
      </c>
      <c r="F8" s="6">
        <v>17.46</v>
      </c>
      <c r="G8" s="1">
        <v>18</v>
      </c>
      <c r="H8" s="1">
        <v>1755.6</v>
      </c>
      <c r="I8" s="6">
        <v>5</v>
      </c>
      <c r="J8" s="6">
        <f t="shared" si="0"/>
        <v>351.12</v>
      </c>
      <c r="K8" s="6">
        <f t="shared" si="1"/>
        <v>87.78</v>
      </c>
      <c r="L8" s="1">
        <v>19</v>
      </c>
      <c r="M8" s="1">
        <v>438</v>
      </c>
      <c r="N8" s="1">
        <v>1714.26</v>
      </c>
      <c r="O8" s="6">
        <v>5</v>
      </c>
      <c r="P8" s="9">
        <f t="shared" si="2"/>
        <v>8571.2999999999993</v>
      </c>
      <c r="Q8" t="s">
        <v>61</v>
      </c>
      <c r="R8" t="s">
        <v>62</v>
      </c>
      <c r="S8" t="s">
        <v>63</v>
      </c>
      <c r="T8" t="s">
        <v>64</v>
      </c>
      <c r="U8" s="1">
        <v>65</v>
      </c>
      <c r="V8" s="11">
        <f t="shared" si="3"/>
        <v>195000000</v>
      </c>
    </row>
    <row r="9" spans="1:24">
      <c r="A9" s="1" t="s">
        <v>65</v>
      </c>
      <c r="B9" s="1" t="s">
        <v>4</v>
      </c>
      <c r="C9" s="1" t="s">
        <v>76</v>
      </c>
      <c r="D9" s="1" t="s">
        <v>55</v>
      </c>
      <c r="E9" s="1" t="s">
        <v>27</v>
      </c>
      <c r="F9" s="6">
        <v>16.510000000000002</v>
      </c>
      <c r="G9" s="1">
        <v>17</v>
      </c>
      <c r="H9" s="1">
        <v>9346.7999999999993</v>
      </c>
      <c r="I9" s="6">
        <v>5</v>
      </c>
      <c r="J9" s="6">
        <f t="shared" si="0"/>
        <v>1869.36</v>
      </c>
      <c r="K9" s="6">
        <f>0.25*J9</f>
        <v>467.34</v>
      </c>
      <c r="L9" s="1">
        <v>16</v>
      </c>
      <c r="M9" s="1">
        <v>418</v>
      </c>
      <c r="N9" s="1">
        <v>3584.85</v>
      </c>
      <c r="O9" s="6">
        <v>5</v>
      </c>
      <c r="P9" s="9">
        <f>N9*O9</f>
        <v>17924.25</v>
      </c>
      <c r="Q9" s="1" t="s">
        <v>66</v>
      </c>
      <c r="R9" s="1" t="s">
        <v>67</v>
      </c>
      <c r="S9" s="1" t="s">
        <v>68</v>
      </c>
      <c r="T9" s="1" t="s">
        <v>69</v>
      </c>
      <c r="U9" s="1">
        <v>85</v>
      </c>
      <c r="V9" s="11">
        <f t="shared" si="3"/>
        <v>255000000</v>
      </c>
    </row>
    <row r="10" spans="1:24">
      <c r="A10" s="1" t="s">
        <v>70</v>
      </c>
      <c r="B10" s="1" t="s">
        <v>4</v>
      </c>
      <c r="C10" s="10" t="s">
        <v>76</v>
      </c>
      <c r="D10" s="1" t="s">
        <v>55</v>
      </c>
      <c r="E10" s="1" t="s">
        <v>33</v>
      </c>
      <c r="F10" s="6">
        <v>16.95</v>
      </c>
      <c r="G10" s="1">
        <v>17</v>
      </c>
      <c r="H10" s="1">
        <v>8048.7</v>
      </c>
      <c r="I10" s="6">
        <v>5</v>
      </c>
      <c r="J10" s="6">
        <f t="shared" si="0"/>
        <v>1609.74</v>
      </c>
      <c r="K10" s="6">
        <f t="shared" ref="K10" si="4">0.25*J10</f>
        <v>402.435</v>
      </c>
      <c r="L10" s="1">
        <v>16</v>
      </c>
      <c r="M10" s="1">
        <v>418</v>
      </c>
      <c r="N10" s="1">
        <v>2774.46</v>
      </c>
      <c r="O10" s="6">
        <v>5</v>
      </c>
      <c r="P10" s="9">
        <f t="shared" ref="P10" si="5">N10*O10</f>
        <v>13872.3</v>
      </c>
      <c r="Q10" s="1" t="s">
        <v>71</v>
      </c>
      <c r="R10" s="1" t="s">
        <v>72</v>
      </c>
      <c r="S10" s="1" t="s">
        <v>73</v>
      </c>
      <c r="T10" s="1" t="s">
        <v>74</v>
      </c>
      <c r="U10" s="1">
        <v>65</v>
      </c>
      <c r="V10" s="11">
        <f t="shared" si="3"/>
        <v>195000000</v>
      </c>
    </row>
    <row r="11" spans="1:24">
      <c r="A11" s="1" t="s">
        <v>77</v>
      </c>
      <c r="B11" s="1" t="s">
        <v>4</v>
      </c>
      <c r="C11" s="1" t="s">
        <v>78</v>
      </c>
      <c r="D11" s="1" t="s">
        <v>79</v>
      </c>
      <c r="E11" s="1" t="s">
        <v>27</v>
      </c>
      <c r="F11" s="1">
        <v>14.67</v>
      </c>
      <c r="G11" s="1">
        <v>15</v>
      </c>
      <c r="H11" s="1">
        <v>1506.46</v>
      </c>
      <c r="I11" s="6">
        <v>2</v>
      </c>
      <c r="J11" s="1">
        <f t="shared" si="0"/>
        <v>120.5168</v>
      </c>
      <c r="K11" s="6">
        <f>0.25*J11</f>
        <v>30.129200000000001</v>
      </c>
      <c r="L11" s="1">
        <v>17</v>
      </c>
      <c r="M11" s="1">
        <v>540</v>
      </c>
      <c r="N11" s="1">
        <v>6439.25</v>
      </c>
      <c r="O11" s="8">
        <v>1</v>
      </c>
      <c r="P11" s="1">
        <f>N11*O11</f>
        <v>6439.25</v>
      </c>
      <c r="Q11" s="1" t="s">
        <v>61</v>
      </c>
      <c r="R11" s="11" t="s">
        <v>62</v>
      </c>
      <c r="S11" s="11" t="s">
        <v>63</v>
      </c>
      <c r="T11" s="11" t="s">
        <v>64</v>
      </c>
      <c r="U11" s="1">
        <v>68</v>
      </c>
      <c r="V11" s="1">
        <f>((U11/100)*5000*5000)</f>
        <v>17000000.000000004</v>
      </c>
    </row>
    <row r="12" spans="1:24">
      <c r="A12" s="1" t="s">
        <v>80</v>
      </c>
      <c r="B12" s="1" t="s">
        <v>4</v>
      </c>
      <c r="C12" s="1" t="s">
        <v>78</v>
      </c>
      <c r="D12" s="1" t="s">
        <v>79</v>
      </c>
      <c r="E12" s="1" t="s">
        <v>33</v>
      </c>
      <c r="F12" s="1">
        <v>14.58</v>
      </c>
      <c r="G12" s="1">
        <v>15</v>
      </c>
      <c r="H12" s="1">
        <v>1612.64</v>
      </c>
      <c r="I12" s="6">
        <v>2</v>
      </c>
      <c r="J12" s="1">
        <f t="shared" si="0"/>
        <v>129.0112</v>
      </c>
      <c r="K12" s="6">
        <f t="shared" ref="K12:K18" si="6">0.25*J12</f>
        <v>32.252800000000001</v>
      </c>
      <c r="L12" s="1">
        <v>17</v>
      </c>
      <c r="M12" s="1">
        <v>474</v>
      </c>
      <c r="N12" s="1">
        <v>2457.92</v>
      </c>
      <c r="O12" s="8">
        <v>7</v>
      </c>
      <c r="P12" s="1">
        <f t="shared" ref="P12:P14" si="7">N12*O12</f>
        <v>17205.440000000002</v>
      </c>
      <c r="Q12" s="1" t="s">
        <v>81</v>
      </c>
      <c r="R12" t="s">
        <v>82</v>
      </c>
      <c r="S12" t="s">
        <v>83</v>
      </c>
      <c r="T12" t="s">
        <v>84</v>
      </c>
      <c r="U12" s="1">
        <v>50</v>
      </c>
      <c r="V12" s="1">
        <f t="shared" ref="V12:V18" si="8">((U12/100)*5000*60000)</f>
        <v>150000000</v>
      </c>
    </row>
    <row r="13" spans="1:24">
      <c r="A13" s="1" t="s">
        <v>85</v>
      </c>
      <c r="B13" s="1" t="s">
        <v>4</v>
      </c>
      <c r="C13" s="1" t="s">
        <v>78</v>
      </c>
      <c r="D13" s="1" t="s">
        <v>79</v>
      </c>
      <c r="E13" s="1" t="s">
        <v>22</v>
      </c>
      <c r="F13" s="1">
        <v>14.75</v>
      </c>
      <c r="G13" s="1">
        <v>15</v>
      </c>
      <c r="H13" s="1">
        <v>1229.45</v>
      </c>
      <c r="I13" s="6">
        <v>2</v>
      </c>
      <c r="J13" s="1">
        <f t="shared" si="0"/>
        <v>98.355999999999995</v>
      </c>
      <c r="K13" s="6">
        <f t="shared" si="6"/>
        <v>24.588999999999999</v>
      </c>
      <c r="L13" s="1">
        <v>17</v>
      </c>
      <c r="M13" s="1">
        <v>475</v>
      </c>
      <c r="N13" s="1">
        <v>3085.02</v>
      </c>
      <c r="O13" s="8">
        <v>7</v>
      </c>
      <c r="P13" s="1">
        <f t="shared" si="7"/>
        <v>21595.14</v>
      </c>
      <c r="Q13" s="1" t="s">
        <v>86</v>
      </c>
      <c r="R13" t="s">
        <v>87</v>
      </c>
      <c r="S13" t="s">
        <v>88</v>
      </c>
      <c r="T13" t="s">
        <v>89</v>
      </c>
      <c r="U13" s="1">
        <v>80</v>
      </c>
      <c r="V13" s="1">
        <f t="shared" si="8"/>
        <v>240000000</v>
      </c>
    </row>
    <row r="14" spans="1:24">
      <c r="A14" s="1" t="s">
        <v>90</v>
      </c>
      <c r="B14" s="1" t="s">
        <v>4</v>
      </c>
      <c r="C14" s="1" t="s">
        <v>78</v>
      </c>
      <c r="D14" s="1" t="s">
        <v>79</v>
      </c>
      <c r="E14" s="1" t="s">
        <v>23</v>
      </c>
      <c r="F14" s="1">
        <v>14.72</v>
      </c>
      <c r="G14" s="1">
        <v>15</v>
      </c>
      <c r="H14" s="1">
        <v>1465.92</v>
      </c>
      <c r="I14" s="6">
        <v>2</v>
      </c>
      <c r="J14" s="1">
        <f>(H14*I14*40)/1000</f>
        <v>117.2736</v>
      </c>
      <c r="K14" s="6">
        <f t="shared" si="6"/>
        <v>29.3184</v>
      </c>
      <c r="L14" s="1">
        <v>17</v>
      </c>
      <c r="M14" s="1">
        <v>452</v>
      </c>
      <c r="N14" s="1">
        <v>3082.25</v>
      </c>
      <c r="O14" s="8">
        <v>7</v>
      </c>
      <c r="P14" s="1">
        <f t="shared" si="7"/>
        <v>21575.75</v>
      </c>
      <c r="Q14" s="1" t="s">
        <v>91</v>
      </c>
      <c r="R14" t="s">
        <v>92</v>
      </c>
      <c r="S14" t="s">
        <v>93</v>
      </c>
      <c r="T14" t="s">
        <v>94</v>
      </c>
      <c r="U14" s="1">
        <v>90</v>
      </c>
      <c r="V14" s="1">
        <f t="shared" si="8"/>
        <v>270000000</v>
      </c>
    </row>
    <row r="15" spans="1:24" ht="17">
      <c r="A15" s="1" t="s">
        <v>95</v>
      </c>
      <c r="B15" s="1" t="s">
        <v>4</v>
      </c>
      <c r="C15" s="10" t="s">
        <v>96</v>
      </c>
      <c r="D15" s="1" t="s">
        <v>97</v>
      </c>
      <c r="E15" s="1" t="s">
        <v>27</v>
      </c>
      <c r="F15" s="6">
        <v>16.11</v>
      </c>
      <c r="G15" s="1">
        <v>16</v>
      </c>
      <c r="H15" s="1">
        <v>4208.1099999999997</v>
      </c>
      <c r="I15" s="6">
        <v>3</v>
      </c>
      <c r="J15" s="6">
        <f t="shared" ref="J15:J18" si="9">(H15*I15*40)/1000</f>
        <v>504.97319999999996</v>
      </c>
      <c r="K15" s="6">
        <f t="shared" si="6"/>
        <v>126.24329999999999</v>
      </c>
      <c r="L15" s="1">
        <v>15</v>
      </c>
      <c r="M15" s="1">
        <v>455</v>
      </c>
      <c r="N15" s="1">
        <v>3504.81</v>
      </c>
      <c r="O15" s="8">
        <v>5</v>
      </c>
      <c r="P15" s="1">
        <f>N15*O15</f>
        <v>17524.05</v>
      </c>
      <c r="Q15" s="7" t="s">
        <v>98</v>
      </c>
      <c r="R15" s="7" t="s">
        <v>99</v>
      </c>
      <c r="S15" s="7" t="s">
        <v>100</v>
      </c>
      <c r="T15" s="7" t="s">
        <v>101</v>
      </c>
      <c r="U15" s="1">
        <v>100</v>
      </c>
      <c r="V15" s="1">
        <f t="shared" si="8"/>
        <v>300000000</v>
      </c>
    </row>
    <row r="16" spans="1:24" ht="17">
      <c r="A16" s="1" t="s">
        <v>102</v>
      </c>
      <c r="B16" s="1" t="s">
        <v>4</v>
      </c>
      <c r="C16" s="10" t="s">
        <v>96</v>
      </c>
      <c r="D16" s="1" t="s">
        <v>97</v>
      </c>
      <c r="E16" s="1" t="s">
        <v>33</v>
      </c>
      <c r="F16" s="6">
        <v>15.8</v>
      </c>
      <c r="G16" s="1">
        <v>16</v>
      </c>
      <c r="H16" s="1">
        <v>3968.77</v>
      </c>
      <c r="I16" s="6">
        <v>3</v>
      </c>
      <c r="J16" s="6">
        <f t="shared" si="9"/>
        <v>476.25239999999997</v>
      </c>
      <c r="K16" s="6">
        <f t="shared" si="6"/>
        <v>119.06309999999999</v>
      </c>
      <c r="L16" s="1">
        <v>15</v>
      </c>
      <c r="M16" s="1">
        <v>461</v>
      </c>
      <c r="N16" s="1">
        <v>3461.84</v>
      </c>
      <c r="O16" s="8">
        <v>5</v>
      </c>
      <c r="P16" s="1">
        <f t="shared" ref="P16:P18" si="10">N16*O16</f>
        <v>17309.2</v>
      </c>
      <c r="Q16" s="7" t="s">
        <v>103</v>
      </c>
      <c r="R16" s="7" t="s">
        <v>104</v>
      </c>
      <c r="S16" s="7" t="s">
        <v>105</v>
      </c>
      <c r="T16" s="7" t="s">
        <v>106</v>
      </c>
      <c r="U16" s="1">
        <v>100</v>
      </c>
      <c r="V16" s="1">
        <f t="shared" si="8"/>
        <v>300000000</v>
      </c>
    </row>
    <row r="17" spans="1:22" ht="17">
      <c r="A17" s="1" t="s">
        <v>107</v>
      </c>
      <c r="B17" s="1" t="s">
        <v>4</v>
      </c>
      <c r="C17" s="10" t="s">
        <v>96</v>
      </c>
      <c r="D17" s="1" t="s">
        <v>97</v>
      </c>
      <c r="E17" s="1" t="s">
        <v>22</v>
      </c>
      <c r="F17" s="6">
        <v>16.46</v>
      </c>
      <c r="G17" s="1">
        <v>16</v>
      </c>
      <c r="H17" s="1">
        <v>2638.25</v>
      </c>
      <c r="I17" s="6">
        <v>3</v>
      </c>
      <c r="J17" s="6">
        <f t="shared" si="9"/>
        <v>316.58999999999997</v>
      </c>
      <c r="K17" s="6">
        <f t="shared" si="6"/>
        <v>79.147499999999994</v>
      </c>
      <c r="L17" s="1">
        <v>15</v>
      </c>
      <c r="M17" s="1">
        <v>437</v>
      </c>
      <c r="N17" s="1">
        <v>4714.5</v>
      </c>
      <c r="O17" s="8">
        <v>5</v>
      </c>
      <c r="P17" s="1">
        <f t="shared" si="10"/>
        <v>23572.5</v>
      </c>
      <c r="Q17" s="7" t="s">
        <v>108</v>
      </c>
      <c r="R17" s="7" t="s">
        <v>109</v>
      </c>
      <c r="S17" s="7" t="s">
        <v>110</v>
      </c>
      <c r="T17" s="7" t="s">
        <v>111</v>
      </c>
      <c r="U17" s="1">
        <v>90</v>
      </c>
      <c r="V17" s="1">
        <f t="shared" si="8"/>
        <v>270000000</v>
      </c>
    </row>
    <row r="18" spans="1:22" ht="17">
      <c r="A18" s="1" t="s">
        <v>112</v>
      </c>
      <c r="B18" s="1" t="s">
        <v>4</v>
      </c>
      <c r="C18" s="10" t="s">
        <v>96</v>
      </c>
      <c r="D18" s="1" t="s">
        <v>97</v>
      </c>
      <c r="E18" s="1" t="s">
        <v>23</v>
      </c>
      <c r="F18" s="6">
        <v>15.82</v>
      </c>
      <c r="G18" s="1">
        <v>16</v>
      </c>
      <c r="H18" s="1">
        <v>4557.1400000000003</v>
      </c>
      <c r="I18" s="6">
        <v>3</v>
      </c>
      <c r="J18" s="6">
        <f t="shared" si="9"/>
        <v>546.85680000000002</v>
      </c>
      <c r="K18" s="6">
        <f t="shared" si="6"/>
        <v>136.71420000000001</v>
      </c>
      <c r="L18" s="1">
        <v>15</v>
      </c>
      <c r="M18" s="1">
        <v>478</v>
      </c>
      <c r="N18" s="1">
        <v>4142.34</v>
      </c>
      <c r="O18" s="8">
        <v>5</v>
      </c>
      <c r="P18" s="1">
        <f t="shared" si="10"/>
        <v>20711.7</v>
      </c>
      <c r="Q18" s="7" t="s">
        <v>113</v>
      </c>
      <c r="R18" s="7" t="s">
        <v>114</v>
      </c>
      <c r="S18" s="7" t="s">
        <v>115</v>
      </c>
      <c r="T18" s="7" t="s">
        <v>116</v>
      </c>
      <c r="U18" s="1">
        <v>90</v>
      </c>
      <c r="V18" s="1">
        <f t="shared" si="8"/>
        <v>270000000</v>
      </c>
    </row>
    <row r="19" spans="1:22">
      <c r="A19" s="1" t="s">
        <v>117</v>
      </c>
      <c r="B19" s="1" t="s">
        <v>4</v>
      </c>
      <c r="C19" s="1" t="s">
        <v>138</v>
      </c>
      <c r="D19" s="1" t="s">
        <v>118</v>
      </c>
      <c r="E19" s="1" t="s">
        <v>27</v>
      </c>
      <c r="F19" s="6">
        <v>15.76</v>
      </c>
      <c r="G19" s="1">
        <v>16</v>
      </c>
      <c r="H19" s="1">
        <v>15217.05</v>
      </c>
      <c r="I19" s="6">
        <v>1</v>
      </c>
      <c r="J19" s="6">
        <f>(H19*I19*40)/1000</f>
        <v>608.68200000000002</v>
      </c>
      <c r="K19" s="6">
        <f>0.25*J19</f>
        <v>152.1705</v>
      </c>
      <c r="L19" s="1">
        <v>15</v>
      </c>
      <c r="M19" s="1">
        <v>411</v>
      </c>
      <c r="N19" s="1">
        <v>5398.6</v>
      </c>
      <c r="O19" s="6">
        <v>5</v>
      </c>
      <c r="P19" s="12">
        <f>N19*O19</f>
        <v>26993</v>
      </c>
      <c r="Q19" s="1" t="s">
        <v>119</v>
      </c>
      <c r="R19" s="1" t="s">
        <v>120</v>
      </c>
      <c r="S19" s="1" t="s">
        <v>121</v>
      </c>
      <c r="T19" s="1" t="s">
        <v>122</v>
      </c>
      <c r="U19" s="13">
        <v>80</v>
      </c>
      <c r="V19" s="11">
        <f>((U19/100)*5000*60000)</f>
        <v>240000000</v>
      </c>
    </row>
    <row r="20" spans="1:22">
      <c r="A20" s="1" t="s">
        <v>123</v>
      </c>
      <c r="B20" s="1" t="s">
        <v>4</v>
      </c>
      <c r="C20" s="10" t="s">
        <v>138</v>
      </c>
      <c r="D20" s="1" t="s">
        <v>118</v>
      </c>
      <c r="E20" s="1" t="s">
        <v>33</v>
      </c>
      <c r="F20" s="6">
        <v>15.66</v>
      </c>
      <c r="G20" s="1">
        <v>16</v>
      </c>
      <c r="H20" s="1">
        <v>11607.8</v>
      </c>
      <c r="I20" s="6">
        <v>1</v>
      </c>
      <c r="J20" s="6">
        <f t="shared" ref="J20:J35" si="11">(H20*I20*40)/1000</f>
        <v>464.31200000000001</v>
      </c>
      <c r="K20" s="6">
        <f t="shared" ref="K20:K35" si="12">0.25*J20</f>
        <v>116.078</v>
      </c>
      <c r="L20" s="1">
        <v>16</v>
      </c>
      <c r="M20" s="1">
        <v>443</v>
      </c>
      <c r="N20" s="1">
        <v>1238.0899999999999</v>
      </c>
      <c r="O20" s="6">
        <v>5</v>
      </c>
      <c r="P20" s="12">
        <f t="shared" ref="P20:P35" si="13">N20*O20</f>
        <v>6190.45</v>
      </c>
      <c r="Q20" s="1" t="s">
        <v>124</v>
      </c>
      <c r="R20" s="1" t="s">
        <v>125</v>
      </c>
      <c r="S20" s="1" t="s">
        <v>126</v>
      </c>
      <c r="T20" s="1" t="s">
        <v>127</v>
      </c>
      <c r="U20" s="13">
        <v>70</v>
      </c>
      <c r="V20" s="11">
        <f t="shared" ref="V20:V35" si="14">((U20/100)*5000*60000)</f>
        <v>210000000</v>
      </c>
    </row>
    <row r="21" spans="1:22">
      <c r="A21" s="1" t="s">
        <v>128</v>
      </c>
      <c r="B21" s="1" t="s">
        <v>4</v>
      </c>
      <c r="C21" s="10" t="s">
        <v>138</v>
      </c>
      <c r="D21" s="1" t="s">
        <v>118</v>
      </c>
      <c r="E21" s="1" t="s">
        <v>22</v>
      </c>
      <c r="F21" s="6">
        <v>15.51</v>
      </c>
      <c r="G21" s="1">
        <v>16</v>
      </c>
      <c r="H21" s="1">
        <v>21102.55</v>
      </c>
      <c r="I21" s="6">
        <v>1</v>
      </c>
      <c r="J21" s="6">
        <f t="shared" si="11"/>
        <v>844.10199999999998</v>
      </c>
      <c r="K21" s="6">
        <f t="shared" si="12"/>
        <v>211.02549999999999</v>
      </c>
      <c r="L21" s="1">
        <v>15</v>
      </c>
      <c r="M21" s="1">
        <v>440</v>
      </c>
      <c r="N21" s="1">
        <v>1010.97</v>
      </c>
      <c r="O21" s="6">
        <v>5</v>
      </c>
      <c r="P21" s="12">
        <f t="shared" si="13"/>
        <v>5054.8500000000004</v>
      </c>
      <c r="Q21" s="1" t="s">
        <v>129</v>
      </c>
      <c r="R21" s="1" t="s">
        <v>130</v>
      </c>
      <c r="S21" s="1" t="s">
        <v>131</v>
      </c>
      <c r="T21" s="1" t="s">
        <v>132</v>
      </c>
      <c r="U21" s="13">
        <v>90</v>
      </c>
      <c r="V21" s="11">
        <f t="shared" si="14"/>
        <v>270000000</v>
      </c>
    </row>
    <row r="22" spans="1:22">
      <c r="A22" s="1" t="s">
        <v>133</v>
      </c>
      <c r="B22" s="1" t="s">
        <v>4</v>
      </c>
      <c r="C22" s="10" t="s">
        <v>138</v>
      </c>
      <c r="D22" s="1" t="s">
        <v>118</v>
      </c>
      <c r="E22" s="1" t="s">
        <v>23</v>
      </c>
      <c r="F22" s="6">
        <v>15.45</v>
      </c>
      <c r="G22" s="1">
        <v>16</v>
      </c>
      <c r="H22" s="1">
        <v>21669.599999999999</v>
      </c>
      <c r="I22" s="6">
        <v>1</v>
      </c>
      <c r="J22" s="6">
        <f t="shared" si="11"/>
        <v>866.78399999999999</v>
      </c>
      <c r="K22" s="6">
        <f t="shared" si="12"/>
        <v>216.696</v>
      </c>
      <c r="L22" s="1">
        <v>15</v>
      </c>
      <c r="M22" s="1">
        <v>409</v>
      </c>
      <c r="N22" s="1">
        <v>2220.9499999999998</v>
      </c>
      <c r="O22" s="6">
        <v>5</v>
      </c>
      <c r="P22" s="12">
        <f t="shared" si="13"/>
        <v>11104.75</v>
      </c>
      <c r="Q22" s="1" t="s">
        <v>134</v>
      </c>
      <c r="R22" s="1" t="s">
        <v>135</v>
      </c>
      <c r="S22" s="1" t="s">
        <v>136</v>
      </c>
      <c r="T22" s="1" t="s">
        <v>137</v>
      </c>
      <c r="U22" s="13">
        <v>80</v>
      </c>
      <c r="V22" s="11">
        <f t="shared" si="14"/>
        <v>240000000</v>
      </c>
    </row>
    <row r="23" spans="1:22" ht="17">
      <c r="A23" s="1" t="s">
        <v>139</v>
      </c>
      <c r="B23" s="1" t="s">
        <v>4</v>
      </c>
      <c r="C23" s="1" t="s">
        <v>140</v>
      </c>
      <c r="D23" s="1" t="s">
        <v>49</v>
      </c>
      <c r="E23" s="1" t="s">
        <v>27</v>
      </c>
      <c r="F23" s="6">
        <v>16.53</v>
      </c>
      <c r="G23" s="1">
        <v>16</v>
      </c>
      <c r="H23" s="1">
        <v>2708.48</v>
      </c>
      <c r="I23" s="6">
        <v>3</v>
      </c>
      <c r="J23" s="1">
        <f t="shared" si="11"/>
        <v>325.01760000000002</v>
      </c>
      <c r="K23" s="1">
        <f t="shared" si="12"/>
        <v>81.254400000000004</v>
      </c>
      <c r="L23" s="1">
        <v>16</v>
      </c>
      <c r="M23" s="1">
        <v>475</v>
      </c>
      <c r="N23" s="1">
        <v>2243.56</v>
      </c>
      <c r="O23" s="8">
        <v>5</v>
      </c>
      <c r="P23" s="1">
        <f t="shared" si="13"/>
        <v>11217.8</v>
      </c>
      <c r="Q23" s="7" t="s">
        <v>141</v>
      </c>
      <c r="R23" s="7" t="s">
        <v>142</v>
      </c>
      <c r="S23" s="7" t="s">
        <v>143</v>
      </c>
      <c r="T23" s="7" t="s">
        <v>144</v>
      </c>
      <c r="U23" s="1">
        <v>80</v>
      </c>
      <c r="V23" s="1">
        <f t="shared" si="14"/>
        <v>240000000</v>
      </c>
    </row>
    <row r="24" spans="1:22" ht="17">
      <c r="A24" s="1" t="s">
        <v>145</v>
      </c>
      <c r="B24" s="1" t="s">
        <v>4</v>
      </c>
      <c r="C24" s="1" t="s">
        <v>140</v>
      </c>
      <c r="D24" s="1" t="s">
        <v>49</v>
      </c>
      <c r="E24" s="1" t="s">
        <v>33</v>
      </c>
      <c r="F24" s="6">
        <v>16.3</v>
      </c>
      <c r="G24" s="1">
        <v>16</v>
      </c>
      <c r="H24" s="1">
        <v>2957.79</v>
      </c>
      <c r="I24" s="6">
        <v>3</v>
      </c>
      <c r="J24" s="1">
        <f t="shared" si="11"/>
        <v>354.93479999999994</v>
      </c>
      <c r="K24" s="1">
        <f t="shared" si="12"/>
        <v>88.733699999999985</v>
      </c>
      <c r="L24" s="1">
        <v>16</v>
      </c>
      <c r="M24" s="1">
        <v>476</v>
      </c>
      <c r="N24" s="1">
        <v>2418.21</v>
      </c>
      <c r="O24" s="8">
        <v>5</v>
      </c>
      <c r="P24" s="1">
        <f t="shared" si="13"/>
        <v>12091.05</v>
      </c>
      <c r="Q24" s="7" t="s">
        <v>146</v>
      </c>
      <c r="R24" s="7" t="s">
        <v>147</v>
      </c>
      <c r="S24" s="7" t="s">
        <v>148</v>
      </c>
      <c r="T24" s="7" t="s">
        <v>149</v>
      </c>
      <c r="U24" s="1">
        <v>85</v>
      </c>
      <c r="V24" s="1">
        <f t="shared" si="14"/>
        <v>255000000</v>
      </c>
    </row>
    <row r="25" spans="1:22" ht="17">
      <c r="A25" s="1" t="s">
        <v>150</v>
      </c>
      <c r="B25" s="1" t="s">
        <v>4</v>
      </c>
      <c r="C25" s="1" t="s">
        <v>140</v>
      </c>
      <c r="D25" s="1" t="s">
        <v>49</v>
      </c>
      <c r="E25" s="1" t="s">
        <v>22</v>
      </c>
      <c r="F25" s="6">
        <v>16.25</v>
      </c>
      <c r="G25" s="1">
        <v>16</v>
      </c>
      <c r="H25" s="1">
        <v>4241.93</v>
      </c>
      <c r="I25" s="6">
        <v>3</v>
      </c>
      <c r="J25" s="1">
        <f t="shared" si="11"/>
        <v>509.03160000000003</v>
      </c>
      <c r="K25" s="1">
        <f t="shared" si="12"/>
        <v>127.25790000000001</v>
      </c>
      <c r="L25" s="1">
        <v>16</v>
      </c>
      <c r="M25" s="1">
        <v>476</v>
      </c>
      <c r="N25" s="1">
        <v>2473.1799999999998</v>
      </c>
      <c r="O25" s="8">
        <v>5</v>
      </c>
      <c r="P25" s="1">
        <f t="shared" si="13"/>
        <v>12365.9</v>
      </c>
      <c r="Q25" s="7" t="s">
        <v>151</v>
      </c>
      <c r="R25" s="7" t="s">
        <v>152</v>
      </c>
      <c r="S25" s="7" t="s">
        <v>153</v>
      </c>
      <c r="T25" s="7" t="s">
        <v>154</v>
      </c>
      <c r="U25" s="1">
        <v>95</v>
      </c>
      <c r="V25" s="1">
        <f t="shared" si="14"/>
        <v>285000000</v>
      </c>
    </row>
    <row r="26" spans="1:22" ht="17">
      <c r="A26" s="1" t="s">
        <v>155</v>
      </c>
      <c r="B26" s="1" t="s">
        <v>4</v>
      </c>
      <c r="C26" s="1" t="s">
        <v>156</v>
      </c>
      <c r="D26" s="1" t="s">
        <v>157</v>
      </c>
      <c r="E26" s="1" t="s">
        <v>27</v>
      </c>
      <c r="F26" s="6">
        <v>16.670000000000002</v>
      </c>
      <c r="G26" s="1">
        <v>17</v>
      </c>
      <c r="H26" s="1">
        <v>2303.86</v>
      </c>
      <c r="I26" s="6">
        <v>4</v>
      </c>
      <c r="J26" s="1">
        <f t="shared" si="11"/>
        <v>368.61760000000004</v>
      </c>
      <c r="K26" s="1">
        <f t="shared" si="12"/>
        <v>92.15440000000001</v>
      </c>
      <c r="L26" s="1">
        <v>16</v>
      </c>
      <c r="M26" s="1">
        <v>488</v>
      </c>
      <c r="N26" s="1">
        <v>1331.67</v>
      </c>
      <c r="O26" s="14">
        <v>10</v>
      </c>
      <c r="P26" s="1">
        <f t="shared" si="13"/>
        <v>13316.7</v>
      </c>
      <c r="Q26" s="7" t="s">
        <v>158</v>
      </c>
      <c r="R26" s="7" t="s">
        <v>159</v>
      </c>
      <c r="S26" s="7" t="s">
        <v>160</v>
      </c>
      <c r="T26" s="7" t="s">
        <v>161</v>
      </c>
      <c r="U26" s="1">
        <v>95</v>
      </c>
      <c r="V26" s="1">
        <f t="shared" si="14"/>
        <v>285000000</v>
      </c>
    </row>
    <row r="27" spans="1:22" ht="17">
      <c r="A27" s="1" t="s">
        <v>162</v>
      </c>
      <c r="B27" s="1" t="s">
        <v>4</v>
      </c>
      <c r="C27" s="1" t="s">
        <v>156</v>
      </c>
      <c r="D27" s="1" t="s">
        <v>157</v>
      </c>
      <c r="E27" s="1" t="s">
        <v>33</v>
      </c>
      <c r="F27" s="6">
        <v>16.21</v>
      </c>
      <c r="G27" s="1">
        <v>17</v>
      </c>
      <c r="H27" s="1">
        <v>2425.5100000000002</v>
      </c>
      <c r="I27" s="6">
        <v>4</v>
      </c>
      <c r="J27" s="1">
        <f t="shared" si="11"/>
        <v>388.08160000000004</v>
      </c>
      <c r="K27" s="1">
        <f t="shared" si="12"/>
        <v>97.020400000000009</v>
      </c>
      <c r="L27" s="1">
        <v>16</v>
      </c>
      <c r="M27" s="1">
        <v>489</v>
      </c>
      <c r="N27" s="1">
        <v>1833.37</v>
      </c>
      <c r="O27" s="14">
        <v>10</v>
      </c>
      <c r="P27" s="1">
        <f t="shared" si="13"/>
        <v>18333.699999999997</v>
      </c>
      <c r="Q27" s="7" t="s">
        <v>163</v>
      </c>
      <c r="R27" s="7" t="s">
        <v>164</v>
      </c>
      <c r="S27" s="7" t="s">
        <v>165</v>
      </c>
      <c r="T27" s="7" t="s">
        <v>166</v>
      </c>
      <c r="U27" s="1">
        <v>78</v>
      </c>
      <c r="V27" s="1">
        <f t="shared" si="14"/>
        <v>234000000</v>
      </c>
    </row>
    <row r="28" spans="1:22" ht="17">
      <c r="A28" s="1" t="s">
        <v>167</v>
      </c>
      <c r="B28" s="1" t="s">
        <v>4</v>
      </c>
      <c r="C28" s="1" t="s">
        <v>156</v>
      </c>
      <c r="D28" s="1" t="s">
        <v>157</v>
      </c>
      <c r="E28" s="1" t="s">
        <v>22</v>
      </c>
      <c r="F28" s="6">
        <v>17</v>
      </c>
      <c r="G28" s="1">
        <v>17</v>
      </c>
      <c r="H28" s="1">
        <v>3217.66</v>
      </c>
      <c r="I28" s="6">
        <v>4</v>
      </c>
      <c r="J28" s="1">
        <f t="shared" si="11"/>
        <v>514.82560000000001</v>
      </c>
      <c r="K28" s="1">
        <f t="shared" si="12"/>
        <v>128.7064</v>
      </c>
      <c r="L28" s="1">
        <v>15</v>
      </c>
      <c r="M28" s="1">
        <v>431</v>
      </c>
      <c r="N28" s="1">
        <v>1810.55</v>
      </c>
      <c r="O28" s="14">
        <v>10</v>
      </c>
      <c r="P28" s="1">
        <f t="shared" si="13"/>
        <v>18105.5</v>
      </c>
      <c r="Q28" s="7" t="s">
        <v>168</v>
      </c>
      <c r="R28" s="7" t="s">
        <v>169</v>
      </c>
      <c r="S28" s="7" t="s">
        <v>170</v>
      </c>
      <c r="T28" s="7" t="s">
        <v>171</v>
      </c>
      <c r="U28" s="1">
        <v>100</v>
      </c>
      <c r="V28" s="1">
        <f t="shared" si="14"/>
        <v>300000000</v>
      </c>
    </row>
    <row r="29" spans="1:22" ht="17">
      <c r="A29" s="1" t="s">
        <v>172</v>
      </c>
      <c r="B29" s="1" t="s">
        <v>4</v>
      </c>
      <c r="C29" s="1" t="s">
        <v>156</v>
      </c>
      <c r="D29" s="1" t="s">
        <v>157</v>
      </c>
      <c r="E29" s="1" t="s">
        <v>23</v>
      </c>
      <c r="F29" s="6">
        <v>16.39</v>
      </c>
      <c r="G29" s="1">
        <v>17</v>
      </c>
      <c r="H29" s="1">
        <v>3995.06</v>
      </c>
      <c r="I29" s="6">
        <v>4</v>
      </c>
      <c r="J29" s="1">
        <f t="shared" si="11"/>
        <v>639.20960000000002</v>
      </c>
      <c r="K29" s="1">
        <f t="shared" si="12"/>
        <v>159.80240000000001</v>
      </c>
      <c r="L29" s="1">
        <v>15</v>
      </c>
      <c r="M29" s="1">
        <v>471</v>
      </c>
      <c r="N29" s="1">
        <v>1898.38</v>
      </c>
      <c r="O29" s="14">
        <v>10</v>
      </c>
      <c r="P29" s="1">
        <f t="shared" si="13"/>
        <v>18983.800000000003</v>
      </c>
      <c r="Q29" s="7" t="s">
        <v>173</v>
      </c>
      <c r="R29" s="7" t="s">
        <v>174</v>
      </c>
      <c r="S29" s="7" t="s">
        <v>175</v>
      </c>
      <c r="T29" s="7" t="s">
        <v>176</v>
      </c>
      <c r="U29" s="1">
        <v>60</v>
      </c>
      <c r="V29" s="1">
        <f t="shared" si="14"/>
        <v>180000000</v>
      </c>
    </row>
    <row r="30" spans="1:22" ht="17">
      <c r="A30" s="1" t="s">
        <v>177</v>
      </c>
      <c r="B30" s="1" t="s">
        <v>4</v>
      </c>
      <c r="C30" s="1" t="s">
        <v>178</v>
      </c>
      <c r="D30" s="1" t="s">
        <v>179</v>
      </c>
      <c r="E30" s="1" t="s">
        <v>27</v>
      </c>
      <c r="F30" s="6">
        <v>16.86</v>
      </c>
      <c r="G30" s="1">
        <v>16</v>
      </c>
      <c r="H30" s="1">
        <v>7868.76</v>
      </c>
      <c r="I30" s="6">
        <v>1</v>
      </c>
      <c r="J30" s="1">
        <f t="shared" si="11"/>
        <v>314.75040000000001</v>
      </c>
      <c r="K30" s="1">
        <f t="shared" si="12"/>
        <v>78.687600000000003</v>
      </c>
      <c r="L30" s="1">
        <v>16</v>
      </c>
      <c r="M30" s="1">
        <v>417</v>
      </c>
      <c r="N30" s="1">
        <v>3155.99</v>
      </c>
      <c r="O30" s="8">
        <v>5</v>
      </c>
      <c r="P30" s="1">
        <f t="shared" si="13"/>
        <v>15779.949999999999</v>
      </c>
      <c r="Q30" s="7" t="s">
        <v>180</v>
      </c>
      <c r="R30" s="7" t="s">
        <v>181</v>
      </c>
      <c r="S30" s="7" t="s">
        <v>182</v>
      </c>
      <c r="T30" s="7" t="s">
        <v>183</v>
      </c>
      <c r="U30" s="1">
        <v>85</v>
      </c>
      <c r="V30" s="1">
        <f t="shared" si="14"/>
        <v>255000000</v>
      </c>
    </row>
    <row r="31" spans="1:22" ht="17">
      <c r="A31" s="1" t="s">
        <v>184</v>
      </c>
      <c r="B31" s="1" t="s">
        <v>4</v>
      </c>
      <c r="C31" s="1" t="s">
        <v>178</v>
      </c>
      <c r="D31" s="1" t="s">
        <v>179</v>
      </c>
      <c r="E31" s="1" t="s">
        <v>33</v>
      </c>
      <c r="F31" s="6">
        <v>16.62</v>
      </c>
      <c r="G31" s="1">
        <v>16</v>
      </c>
      <c r="H31" s="1">
        <v>8107.63</v>
      </c>
      <c r="I31" s="6">
        <v>1</v>
      </c>
      <c r="J31" s="1">
        <f t="shared" si="11"/>
        <v>324.30520000000001</v>
      </c>
      <c r="K31" s="1">
        <f t="shared" si="12"/>
        <v>81.076300000000003</v>
      </c>
      <c r="L31" s="1">
        <v>16</v>
      </c>
      <c r="M31" s="1">
        <v>439</v>
      </c>
      <c r="N31" s="1">
        <v>3157.77</v>
      </c>
      <c r="O31" s="8">
        <v>5</v>
      </c>
      <c r="P31" s="1">
        <f t="shared" si="13"/>
        <v>15788.85</v>
      </c>
      <c r="Q31" s="7" t="s">
        <v>185</v>
      </c>
      <c r="R31" s="15" t="s">
        <v>186</v>
      </c>
      <c r="S31" s="15" t="s">
        <v>187</v>
      </c>
      <c r="T31" s="15" t="s">
        <v>188</v>
      </c>
      <c r="U31" s="1">
        <v>75</v>
      </c>
      <c r="V31" s="1">
        <f t="shared" si="14"/>
        <v>225000000</v>
      </c>
    </row>
    <row r="32" spans="1:22" ht="17">
      <c r="A32" s="1" t="s">
        <v>189</v>
      </c>
      <c r="B32" s="1" t="s">
        <v>4</v>
      </c>
      <c r="C32" s="1" t="s">
        <v>190</v>
      </c>
      <c r="D32" s="1" t="s">
        <v>191</v>
      </c>
      <c r="E32" s="1" t="s">
        <v>27</v>
      </c>
      <c r="F32" s="6">
        <v>15.84</v>
      </c>
      <c r="G32" s="1">
        <v>16</v>
      </c>
      <c r="H32" s="1">
        <v>3954.88</v>
      </c>
      <c r="I32" s="6">
        <v>5</v>
      </c>
      <c r="J32" s="1">
        <f t="shared" si="11"/>
        <v>790.976</v>
      </c>
      <c r="K32" s="1">
        <f t="shared" si="12"/>
        <v>197.744</v>
      </c>
      <c r="L32" s="1">
        <v>15</v>
      </c>
      <c r="M32" s="1">
        <v>495</v>
      </c>
      <c r="N32" s="1">
        <v>974.84</v>
      </c>
      <c r="O32" s="8">
        <v>5</v>
      </c>
      <c r="P32" s="1">
        <f t="shared" si="13"/>
        <v>4874.2</v>
      </c>
      <c r="Q32" s="7" t="s">
        <v>192</v>
      </c>
      <c r="R32" s="7" t="s">
        <v>193</v>
      </c>
      <c r="S32" s="7" t="s">
        <v>194</v>
      </c>
      <c r="T32" s="7" t="s">
        <v>195</v>
      </c>
      <c r="U32" s="1">
        <v>95</v>
      </c>
      <c r="V32" s="1">
        <f t="shared" si="14"/>
        <v>285000000</v>
      </c>
    </row>
    <row r="33" spans="1:22" ht="17">
      <c r="A33" s="1" t="s">
        <v>196</v>
      </c>
      <c r="B33" s="1" t="s">
        <v>4</v>
      </c>
      <c r="C33" s="1" t="s">
        <v>190</v>
      </c>
      <c r="D33" s="1" t="s">
        <v>191</v>
      </c>
      <c r="E33" s="1" t="s">
        <v>33</v>
      </c>
      <c r="F33" s="6">
        <v>16.75</v>
      </c>
      <c r="G33" s="1">
        <v>17</v>
      </c>
      <c r="H33" s="1">
        <v>2107.08</v>
      </c>
      <c r="I33" s="6">
        <v>5</v>
      </c>
      <c r="J33" s="1">
        <f t="shared" si="11"/>
        <v>421.416</v>
      </c>
      <c r="K33" s="1">
        <f t="shared" si="12"/>
        <v>105.354</v>
      </c>
      <c r="L33" s="1">
        <v>16</v>
      </c>
      <c r="M33" s="1">
        <v>442</v>
      </c>
      <c r="N33" s="1">
        <v>2704.15</v>
      </c>
      <c r="O33" s="8">
        <v>5</v>
      </c>
      <c r="P33" s="1">
        <f t="shared" si="13"/>
        <v>13520.75</v>
      </c>
      <c r="Q33" s="7" t="s">
        <v>197</v>
      </c>
      <c r="R33" s="7" t="s">
        <v>198</v>
      </c>
      <c r="S33" s="7" t="s">
        <v>199</v>
      </c>
      <c r="T33" s="7" t="s">
        <v>200</v>
      </c>
      <c r="U33" s="1">
        <v>95</v>
      </c>
      <c r="V33" s="1">
        <f t="shared" si="14"/>
        <v>285000000</v>
      </c>
    </row>
    <row r="34" spans="1:22" ht="17">
      <c r="A34" s="1" t="s">
        <v>201</v>
      </c>
      <c r="B34" s="1" t="s">
        <v>4</v>
      </c>
      <c r="C34" s="1" t="s">
        <v>190</v>
      </c>
      <c r="D34" s="1" t="s">
        <v>191</v>
      </c>
      <c r="E34" s="1" t="s">
        <v>22</v>
      </c>
      <c r="F34" s="6">
        <v>16.420000000000002</v>
      </c>
      <c r="G34" s="1">
        <v>17</v>
      </c>
      <c r="H34" s="1">
        <v>3356.35</v>
      </c>
      <c r="I34" s="6">
        <v>5</v>
      </c>
      <c r="J34" s="1">
        <f t="shared" si="11"/>
        <v>671.27</v>
      </c>
      <c r="K34" s="1">
        <f t="shared" si="12"/>
        <v>167.8175</v>
      </c>
      <c r="L34" s="1">
        <v>15</v>
      </c>
      <c r="M34" s="1">
        <v>476</v>
      </c>
      <c r="N34" s="1">
        <v>845.95</v>
      </c>
      <c r="O34" s="8">
        <v>5</v>
      </c>
      <c r="P34" s="1">
        <f t="shared" si="13"/>
        <v>4229.75</v>
      </c>
      <c r="Q34" s="7" t="s">
        <v>202</v>
      </c>
      <c r="R34" s="7" t="s">
        <v>203</v>
      </c>
      <c r="S34" s="7" t="s">
        <v>204</v>
      </c>
      <c r="T34" s="7" t="s">
        <v>205</v>
      </c>
      <c r="U34" s="1">
        <v>90</v>
      </c>
      <c r="V34" s="1">
        <f t="shared" si="14"/>
        <v>270000000</v>
      </c>
    </row>
    <row r="35" spans="1:22" ht="17">
      <c r="A35" s="1" t="s">
        <v>206</v>
      </c>
      <c r="B35" s="1" t="s">
        <v>4</v>
      </c>
      <c r="C35" s="1" t="s">
        <v>190</v>
      </c>
      <c r="D35" s="1" t="s">
        <v>191</v>
      </c>
      <c r="E35" s="1" t="s">
        <v>23</v>
      </c>
      <c r="F35" s="6">
        <v>16.510000000000002</v>
      </c>
      <c r="G35" s="1">
        <v>17</v>
      </c>
      <c r="H35" s="1">
        <v>3307.12</v>
      </c>
      <c r="I35" s="6">
        <v>5</v>
      </c>
      <c r="J35" s="1">
        <f t="shared" si="11"/>
        <v>661.42399999999998</v>
      </c>
      <c r="K35" s="1">
        <f t="shared" si="12"/>
        <v>165.35599999999999</v>
      </c>
      <c r="L35" s="1">
        <v>15</v>
      </c>
      <c r="M35" s="1">
        <v>478</v>
      </c>
      <c r="N35" s="1">
        <v>1158.99</v>
      </c>
      <c r="O35" s="8">
        <v>5</v>
      </c>
      <c r="P35" s="1">
        <f t="shared" si="13"/>
        <v>5794.95</v>
      </c>
      <c r="Q35" s="7" t="s">
        <v>207</v>
      </c>
      <c r="R35" s="7" t="s">
        <v>208</v>
      </c>
      <c r="S35" s="7" t="s">
        <v>209</v>
      </c>
      <c r="T35" s="7" t="s">
        <v>210</v>
      </c>
      <c r="U35" s="1">
        <v>95</v>
      </c>
      <c r="V35" s="1">
        <f t="shared" si="14"/>
        <v>285000000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Ryan Miller</cp:lastModifiedBy>
  <cp:lastPrinted>2021-11-03T13:38:35Z</cp:lastPrinted>
  <dcterms:created xsi:type="dcterms:W3CDTF">2020-07-21T18:20:54Z</dcterms:created>
  <dcterms:modified xsi:type="dcterms:W3CDTF">2024-03-21T16:22:36Z</dcterms:modified>
</cp:coreProperties>
</file>