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ar/folders/ky/wr2b0hfd37z07ng_j240xh1w0000gq/T/ch.sudo.cyberduck/editor-ad34f131-aeef-4eb2-acae-021e6d889f31/dcs04/lieber/lcolladotor/spatialHPC_LIBD4035/spatial_hpc/raw-data/sample_info/699999758/"/>
    </mc:Choice>
  </mc:AlternateContent>
  <xr:revisionPtr revIDLastSave="0" documentId="13_ncr:1_{E8BEFEE8-7095-FB48-A030-0464788961EE}" xr6:coauthVersionLast="47" xr6:coauthVersionMax="47" xr10:uidLastSave="{00000000-0000-0000-0000-000000000000}"/>
  <bookViews>
    <workbookView xWindow="0" yWindow="760" windowWidth="30240" windowHeight="18880" tabRatio="50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5" i="1" l="1"/>
  <c r="P5" i="1"/>
  <c r="J5" i="1"/>
  <c r="K5" i="1" s="1"/>
  <c r="V4" i="1"/>
  <c r="P4" i="1"/>
  <c r="J4" i="1"/>
  <c r="K4" i="1" s="1"/>
  <c r="V3" i="1"/>
  <c r="P3" i="1"/>
  <c r="J3" i="1"/>
  <c r="K3" i="1" s="1"/>
  <c r="V2" i="1"/>
  <c r="P2" i="1"/>
  <c r="J2" i="1"/>
  <c r="K2" i="1" s="1"/>
</calcChain>
</file>

<file path=xl/sharedStrings.xml><?xml version="1.0" encoding="utf-8"?>
<sst xmlns="http://schemas.openxmlformats.org/spreadsheetml/2006/main" count="58" uniqueCount="48">
  <si>
    <t>Tissue</t>
  </si>
  <si>
    <t>Brain</t>
  </si>
  <si>
    <t>Slide #</t>
  </si>
  <si>
    <t>Array #</t>
  </si>
  <si>
    <t>HPC</t>
  </si>
  <si>
    <t>Sample #</t>
  </si>
  <si>
    <t>Ct</t>
  </si>
  <si>
    <t>cDNA Amp Cycle</t>
  </si>
  <si>
    <t>Agilent [cDNA] pg/ul</t>
  </si>
  <si>
    <t>Dilution Factor</t>
  </si>
  <si>
    <t>Total cDNA ng</t>
  </si>
  <si>
    <t>cDNA Input</t>
  </si>
  <si>
    <t>SI cycles</t>
  </si>
  <si>
    <t>Ave frag length</t>
  </si>
  <si>
    <t>Agilent [pg/ul]</t>
  </si>
  <si>
    <t>Library [pg/ul]</t>
  </si>
  <si>
    <t>index_name</t>
  </si>
  <si>
    <t>index(i7)</t>
  </si>
  <si>
    <t>index2_workflow_a(i5)</t>
  </si>
  <si>
    <t>index2_workflow_b(i5)</t>
  </si>
  <si>
    <t>% Coverage Array</t>
  </si>
  <si>
    <t xml:space="preserve">Est Read Pairs </t>
  </si>
  <si>
    <t>A1</t>
  </si>
  <si>
    <t>B1</t>
  </si>
  <si>
    <t>21v_h</t>
  </si>
  <si>
    <t>Br8667</t>
  </si>
  <si>
    <t>V11L05-336</t>
  </si>
  <si>
    <t>SI-TT-H7</t>
  </si>
  <si>
    <t>ACCTCGAGCT</t>
  </si>
  <si>
    <t>TGTGTTCGAT</t>
  </si>
  <si>
    <t>ATCGAACACA</t>
  </si>
  <si>
    <t>22v_h</t>
  </si>
  <si>
    <t>SI-TT-A8</t>
  </si>
  <si>
    <t>CGAAGTATAC</t>
  </si>
  <si>
    <t>GAACTTGGAG</t>
  </si>
  <si>
    <t>CTCCAAGTTC</t>
  </si>
  <si>
    <t>23v_h</t>
  </si>
  <si>
    <t>C1</t>
  </si>
  <si>
    <t>SI-TT-B8</t>
  </si>
  <si>
    <t>GCACTGAGAA</t>
  </si>
  <si>
    <t>TATGCGTGAA</t>
  </si>
  <si>
    <t>TTCACGCATA</t>
  </si>
  <si>
    <t>24v_h</t>
  </si>
  <si>
    <t>D1</t>
  </si>
  <si>
    <t>SI-TT-C8</t>
  </si>
  <si>
    <t>GCTACAAAGC</t>
  </si>
  <si>
    <t>CACGTGCCCT</t>
  </si>
  <si>
    <t>AGGGCACGTG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</si>
</sst>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0" fillId="0" borderId="1" xfId="7" applyNumberFormat="1" applyFont="1" applyBorder="1" applyAlignment="1">
      <alignment horizontal="center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  <cellStyle name="Percent" xfId="7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"/>
  <sheetViews>
    <sheetView tabSelected="1" zoomScale="77" zoomScaleNormal="77" workbookViewId="0">
      <pane ySplit="1" topLeftCell="A2" activePane="bottomLeft" state="frozen"/>
      <selection pane="bottomLeft" activeCell="D2" sqref="D2"/>
    </sheetView>
  </sheetViews>
  <sheetFormatPr baseColWidth="10" defaultColWidth="11.1640625" defaultRowHeight="16"/>
  <cols>
    <col min="1" max="2" width="11.1640625" style="4"/>
    <col min="3" max="3" width="12.6640625" style="4" customWidth="1"/>
    <col min="4" max="4" width="16.5" style="4" customWidth="1"/>
    <col min="5" max="16384" width="11.1640625" style="4"/>
  </cols>
  <sheetData>
    <row r="1" spans="1:24" s="3" customFormat="1" ht="51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6</v>
      </c>
      <c r="G1" s="2" t="s">
        <v>7</v>
      </c>
      <c r="H1" s="2" t="s">
        <v>8</v>
      </c>
      <c r="I1" s="5" t="s">
        <v>9</v>
      </c>
      <c r="J1" s="2" t="s">
        <v>10</v>
      </c>
      <c r="K1" s="5" t="s">
        <v>11</v>
      </c>
      <c r="L1" s="2" t="s">
        <v>12</v>
      </c>
      <c r="M1" s="2" t="s">
        <v>13</v>
      </c>
      <c r="N1" s="2" t="s">
        <v>14</v>
      </c>
      <c r="O1" s="2" t="s">
        <v>9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/>
      <c r="X1" s="2"/>
    </row>
    <row r="2" spans="1:24" ht="17">
      <c r="A2" s="1" t="s">
        <v>24</v>
      </c>
      <c r="B2" s="1" t="s">
        <v>4</v>
      </c>
      <c r="C2" s="1" t="s">
        <v>25</v>
      </c>
      <c r="D2" s="1" t="s">
        <v>26</v>
      </c>
      <c r="E2" s="1" t="s">
        <v>22</v>
      </c>
      <c r="F2" s="6">
        <v>15.84</v>
      </c>
      <c r="G2" s="1">
        <v>16</v>
      </c>
      <c r="H2" s="1">
        <v>3954.88</v>
      </c>
      <c r="I2" s="6">
        <v>5</v>
      </c>
      <c r="J2" s="1">
        <f t="shared" ref="J2:J5" si="0">(H2*I2*40)/1000</f>
        <v>790.976</v>
      </c>
      <c r="K2" s="1">
        <f t="shared" ref="K2:K5" si="1">0.25*J2</f>
        <v>197.744</v>
      </c>
      <c r="L2" s="1">
        <v>15</v>
      </c>
      <c r="M2" s="1">
        <v>495</v>
      </c>
      <c r="N2" s="1">
        <v>974.84</v>
      </c>
      <c r="O2" s="8">
        <v>5</v>
      </c>
      <c r="P2" s="1">
        <f t="shared" ref="P2:P5" si="2">N2*O2</f>
        <v>4874.2</v>
      </c>
      <c r="Q2" s="7" t="s">
        <v>27</v>
      </c>
      <c r="R2" s="7" t="s">
        <v>28</v>
      </c>
      <c r="S2" s="7" t="s">
        <v>29</v>
      </c>
      <c r="T2" s="7" t="s">
        <v>30</v>
      </c>
      <c r="U2" s="1">
        <v>95</v>
      </c>
      <c r="V2" s="1">
        <f t="shared" ref="V2:V5" si="3">((U2/100)*5000*60000)</f>
        <v>285000000</v>
      </c>
      <c r="W2" s="1"/>
      <c r="X2" s="1"/>
    </row>
    <row r="3" spans="1:24" ht="17">
      <c r="A3" s="1" t="s">
        <v>31</v>
      </c>
      <c r="B3" s="1" t="s">
        <v>4</v>
      </c>
      <c r="C3" s="1" t="s">
        <v>25</v>
      </c>
      <c r="D3" s="1" t="s">
        <v>26</v>
      </c>
      <c r="E3" s="1" t="s">
        <v>23</v>
      </c>
      <c r="F3" s="6">
        <v>16.75</v>
      </c>
      <c r="G3" s="1">
        <v>17</v>
      </c>
      <c r="H3" s="1">
        <v>2107.08</v>
      </c>
      <c r="I3" s="6">
        <v>5</v>
      </c>
      <c r="J3" s="1">
        <f t="shared" si="0"/>
        <v>421.416</v>
      </c>
      <c r="K3" s="1">
        <f t="shared" si="1"/>
        <v>105.354</v>
      </c>
      <c r="L3" s="1">
        <v>16</v>
      </c>
      <c r="M3" s="1">
        <v>442</v>
      </c>
      <c r="N3" s="1">
        <v>2704.15</v>
      </c>
      <c r="O3" s="8">
        <v>5</v>
      </c>
      <c r="P3" s="1">
        <f t="shared" si="2"/>
        <v>13520.75</v>
      </c>
      <c r="Q3" s="7" t="s">
        <v>32</v>
      </c>
      <c r="R3" s="7" t="s">
        <v>33</v>
      </c>
      <c r="S3" s="7" t="s">
        <v>34</v>
      </c>
      <c r="T3" s="7" t="s">
        <v>35</v>
      </c>
      <c r="U3" s="1">
        <v>95</v>
      </c>
      <c r="V3" s="1">
        <f t="shared" si="3"/>
        <v>285000000</v>
      </c>
      <c r="W3"/>
      <c r="X3"/>
    </row>
    <row r="4" spans="1:24" ht="17">
      <c r="A4" s="1" t="s">
        <v>36</v>
      </c>
      <c r="B4" s="1" t="s">
        <v>4</v>
      </c>
      <c r="C4" s="1" t="s">
        <v>25</v>
      </c>
      <c r="D4" s="1" t="s">
        <v>26</v>
      </c>
      <c r="E4" s="1" t="s">
        <v>37</v>
      </c>
      <c r="F4" s="6">
        <v>16.420000000000002</v>
      </c>
      <c r="G4" s="1">
        <v>17</v>
      </c>
      <c r="H4" s="1">
        <v>3356.35</v>
      </c>
      <c r="I4" s="6">
        <v>5</v>
      </c>
      <c r="J4" s="1">
        <f t="shared" si="0"/>
        <v>671.27</v>
      </c>
      <c r="K4" s="1">
        <f t="shared" si="1"/>
        <v>167.8175</v>
      </c>
      <c r="L4" s="1">
        <v>15</v>
      </c>
      <c r="M4" s="1">
        <v>476</v>
      </c>
      <c r="N4" s="1">
        <v>845.95</v>
      </c>
      <c r="O4" s="8">
        <v>5</v>
      </c>
      <c r="P4" s="1">
        <f t="shared" si="2"/>
        <v>4229.75</v>
      </c>
      <c r="Q4" s="7" t="s">
        <v>38</v>
      </c>
      <c r="R4" s="7" t="s">
        <v>39</v>
      </c>
      <c r="S4" s="7" t="s">
        <v>40</v>
      </c>
      <c r="T4" s="7" t="s">
        <v>41</v>
      </c>
      <c r="U4" s="1">
        <v>90</v>
      </c>
      <c r="V4" s="1">
        <f t="shared" si="3"/>
        <v>270000000</v>
      </c>
      <c r="W4"/>
      <c r="X4"/>
    </row>
    <row r="5" spans="1:24" ht="17">
      <c r="A5" s="1" t="s">
        <v>42</v>
      </c>
      <c r="B5" s="1" t="s">
        <v>4</v>
      </c>
      <c r="C5" s="1" t="s">
        <v>25</v>
      </c>
      <c r="D5" s="1" t="s">
        <v>26</v>
      </c>
      <c r="E5" s="1" t="s">
        <v>43</v>
      </c>
      <c r="F5" s="6">
        <v>16.510000000000002</v>
      </c>
      <c r="G5" s="1">
        <v>17</v>
      </c>
      <c r="H5" s="1">
        <v>3307.12</v>
      </c>
      <c r="I5" s="6">
        <v>5</v>
      </c>
      <c r="J5" s="1">
        <f t="shared" si="0"/>
        <v>661.42399999999998</v>
      </c>
      <c r="K5" s="1">
        <f t="shared" si="1"/>
        <v>165.35599999999999</v>
      </c>
      <c r="L5" s="1">
        <v>15</v>
      </c>
      <c r="M5" s="1">
        <v>478</v>
      </c>
      <c r="N5" s="1">
        <v>1158.99</v>
      </c>
      <c r="O5" s="8">
        <v>5</v>
      </c>
      <c r="P5" s="1">
        <f t="shared" si="2"/>
        <v>5794.95</v>
      </c>
      <c r="Q5" s="7" t="s">
        <v>44</v>
      </c>
      <c r="R5" s="7" t="s">
        <v>45</v>
      </c>
      <c r="S5" s="7" t="s">
        <v>46</v>
      </c>
      <c r="T5" s="7" t="s">
        <v>47</v>
      </c>
      <c r="U5" s="1">
        <v>95</v>
      </c>
      <c r="V5" s="1">
        <f t="shared" si="3"/>
        <v>285000000</v>
      </c>
      <c r="W5"/>
      <c r="X5"/>
    </row>
    <row r="6" spans="1:24" ht="17">
      <c r="A6" s="1"/>
      <c r="B6" s="1"/>
      <c r="C6" s="1"/>
      <c r="D6" s="1"/>
      <c r="E6" s="1"/>
      <c r="F6" s="6"/>
      <c r="G6" s="1"/>
      <c r="H6" s="1"/>
      <c r="I6" s="6"/>
      <c r="J6" s="1"/>
      <c r="K6" s="1"/>
      <c r="L6" s="1"/>
      <c r="M6" s="1"/>
      <c r="N6" s="1"/>
      <c r="O6" s="8"/>
      <c r="P6" s="1"/>
      <c r="Q6" s="7"/>
      <c r="R6" s="7"/>
      <c r="S6" s="7"/>
      <c r="T6" s="7"/>
      <c r="U6" s="1"/>
      <c r="V6" s="1"/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Maynard</dc:creator>
  <cp:lastModifiedBy>Ryan Miller</cp:lastModifiedBy>
  <cp:lastPrinted>2021-11-03T13:38:35Z</cp:lastPrinted>
  <dcterms:created xsi:type="dcterms:W3CDTF">2020-07-21T18:20:54Z</dcterms:created>
  <dcterms:modified xsi:type="dcterms:W3CDTF">2024-01-29T21:29:43Z</dcterms:modified>
</cp:coreProperties>
</file>