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eural_Plasticity/Molecular_Profiling/dACC/dACC_Chromium/"/>
    </mc:Choice>
  </mc:AlternateContent>
  <xr:revisionPtr revIDLastSave="0" documentId="13_ncr:1_{E99AC86B-B44E-0043-B8FA-B523D1F099BF}" xr6:coauthVersionLast="47" xr6:coauthVersionMax="47" xr10:uidLastSave="{00000000-0000-0000-0000-000000000000}"/>
  <bookViews>
    <workbookView xWindow="0" yWindow="460" windowWidth="31480" windowHeight="18040" xr2:uid="{CD1FF015-2F3F-48C0-BAF6-738726850051}"/>
  </bookViews>
  <sheets>
    <sheet name="Summary" sheetId="1" r:id="rId1"/>
    <sheet name="Chromium cDNA Agilent" sheetId="2" r:id="rId2"/>
    <sheet name="Chromium Library Agil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3" l="1"/>
  <c r="AH14" i="3"/>
  <c r="AH13" i="3"/>
  <c r="AH12" i="3"/>
  <c r="AB11" i="2"/>
  <c r="AC11" i="2" s="1"/>
  <c r="AB10" i="2"/>
  <c r="AC10" i="2" s="1"/>
  <c r="AB9" i="2"/>
  <c r="AC9" i="2" s="1"/>
  <c r="AB8" i="2"/>
  <c r="AC8" i="2" s="1"/>
  <c r="R6" i="1"/>
  <c r="R5" i="1"/>
  <c r="R4" i="1"/>
  <c r="R3" i="1" l="1"/>
  <c r="L5" i="1" l="1"/>
  <c r="M5" i="1" s="1"/>
  <c r="L6" i="1"/>
  <c r="M6" i="1" s="1"/>
  <c r="K4" i="1"/>
  <c r="L4" i="1" s="1"/>
  <c r="M4" i="1" s="1"/>
  <c r="K5" i="1"/>
  <c r="K6" i="1"/>
  <c r="K3" i="1"/>
  <c r="L3" i="1" s="1"/>
  <c r="M3" i="1" s="1"/>
  <c r="K2" i="1"/>
  <c r="L2" i="1" s="1"/>
  <c r="M2" i="1" s="1"/>
  <c r="R2" i="1"/>
</calcChain>
</file>

<file path=xl/sharedStrings.xml><?xml version="1.0" encoding="utf-8"?>
<sst xmlns="http://schemas.openxmlformats.org/spreadsheetml/2006/main" count="120" uniqueCount="57">
  <si>
    <t>Sample #</t>
  </si>
  <si>
    <t>Tissue</t>
  </si>
  <si>
    <t>Brain</t>
  </si>
  <si>
    <t>Nuclei Sorted</t>
  </si>
  <si>
    <t>Nuclei Targeted</t>
  </si>
  <si>
    <t>cDNA Amp Cycle</t>
  </si>
  <si>
    <t>Dilution Factor</t>
  </si>
  <si>
    <t>Total cDNA ng</t>
  </si>
  <si>
    <t>cDNA Input</t>
  </si>
  <si>
    <t>SI cycles</t>
  </si>
  <si>
    <t>Ave frag length</t>
  </si>
  <si>
    <t>Agilent [pg/ul]</t>
  </si>
  <si>
    <t>index_name</t>
  </si>
  <si>
    <t>index(i7)</t>
  </si>
  <si>
    <t>index2_workflow_a(i5)</t>
  </si>
  <si>
    <t>index2_workflow_b(i5)</t>
  </si>
  <si>
    <t>PI/NeuN</t>
  </si>
  <si>
    <t>PI</t>
  </si>
  <si>
    <t>Round</t>
  </si>
  <si>
    <t>Est Read Pairs (million)</t>
  </si>
  <si>
    <t>HPC-PI+</t>
  </si>
  <si>
    <t>Final Conc [pg/ul]</t>
  </si>
  <si>
    <t>Br6522</t>
  </si>
  <si>
    <t>32c_scp</t>
  </si>
  <si>
    <t>SS-TT-C10</t>
  </si>
  <si>
    <t>AGAATGGTTT</t>
  </si>
  <si>
    <t>GAGGGTGGGA</t>
  </si>
  <si>
    <t>TCCCACCCTC</t>
  </si>
  <si>
    <t>Agilent [cDNA] pg/ul</t>
  </si>
  <si>
    <t>Final [cDNA] pg/ul</t>
  </si>
  <si>
    <t>Final [lib] pg/ul</t>
  </si>
  <si>
    <t>Agilent [lib] pg/ul</t>
  </si>
  <si>
    <t>1c_dACC_SVB</t>
  </si>
  <si>
    <t>2c_dACC_SVB</t>
  </si>
  <si>
    <t>3c_dACC_SVB</t>
  </si>
  <si>
    <t>4c_dACC_SVB</t>
  </si>
  <si>
    <t>dACC-PI+</t>
  </si>
  <si>
    <t>Br2720</t>
  </si>
  <si>
    <t>Br6432</t>
  </si>
  <si>
    <t>Br6471</t>
  </si>
  <si>
    <t>PI only</t>
  </si>
  <si>
    <t>SI-TT-G11</t>
  </si>
  <si>
    <t>GATAACCTGC</t>
  </si>
  <si>
    <t>CATTAGAAAC</t>
  </si>
  <si>
    <t>GTTTCTAATG</t>
  </si>
  <si>
    <t>SI-TT-H11</t>
  </si>
  <si>
    <t>ACAATCGATC</t>
  </si>
  <si>
    <t>TGACGGAATG</t>
  </si>
  <si>
    <t>CATTCCGTCA</t>
  </si>
  <si>
    <t>SI-TT-A12</t>
  </si>
  <si>
    <t>CACCGCACCA</t>
  </si>
  <si>
    <t>GACTGTCAAT</t>
  </si>
  <si>
    <t>ATTGACAGTC</t>
  </si>
  <si>
    <t>SI-TT-B12</t>
  </si>
  <si>
    <t>CGTCAAGGGC</t>
  </si>
  <si>
    <t>TAGGTCACTC</t>
  </si>
  <si>
    <t>GAGTGACCTA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</si>
</sst>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2" fontId="0" fillId="0" borderId="0" xfId="0" applyNumberFormat="1"/>
    <xf numFmtId="0" fontId="2" fillId="0" borderId="1" xfId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1" applyFont="1" applyBorder="1" applyAlignment="1">
      <alignment horizontal="right" wrapText="1"/>
    </xf>
    <xf numFmtId="0" fontId="0" fillId="0" borderId="0" xfId="0" applyAlignment="1">
      <alignment horizontal="right"/>
    </xf>
    <xf numFmtId="0" fontId="3" fillId="2" borderId="2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2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2" fontId="3" fillId="0" borderId="1" xfId="0" applyNumberFormat="1" applyFont="1" applyBorder="1"/>
    <xf numFmtId="4" fontId="0" fillId="0" borderId="1" xfId="0" applyNumberFormat="1" applyBorder="1"/>
    <xf numFmtId="2" fontId="3" fillId="0" borderId="1" xfId="0" applyNumberFormat="1" applyFont="1" applyFill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FEDEEE"/>
      <color rgb="FFE1D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411156</xdr:colOff>
      <xdr:row>1</xdr:row>
      <xdr:rowOff>67348</xdr:rowOff>
    </xdr:from>
    <xdr:to>
      <xdr:col>15</xdr:col>
      <xdr:colOff>45517</xdr:colOff>
      <xdr:row>36</xdr:row>
      <xdr:rowOff>133946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6378D4-DF98-4243-A29F-E2AE78AE1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156" y="260825"/>
          <a:ext cx="8683111" cy="7240113"/>
        </a:xfrm>
        <a:prstGeom prst="rect">
          <a:avLst/>
        </a:prstGeom>
      </xdr:spPr>
    </xdr:pic>
    <xdr:clientData/>
  </xdr:twoCellAnchor>
  <xdr:twoCellAnchor>
    <xdr:from>
      <xdr:col>2</xdr:col>
      <xdr:colOff>515533</xdr:colOff>
      <xdr:row>5</xdr:row>
      <xdr:rowOff>188765</xdr:rowOff>
    </xdr:from>
    <xdr:to>
      <xdr:col>4</xdr:col>
      <xdr:colOff>307676</xdr:colOff>
      <xdr:row>22</xdr:row>
      <xdr:rowOff>47204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EBFCF7E-C863-437C-A58E-4CB5093CD55D}"/>
            </a:ext>
          </a:extLst>
        </xdr:cNvPr>
        <xdr:cNvSpPr/>
      </xdr:nvSpPr>
      <xdr:spPr>
        <a:xfrm>
          <a:off x="1706158" y="1156148"/>
          <a:ext cx="1101831" cy="354937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395670</xdr:colOff>
      <xdr:row>29</xdr:row>
      <xdr:rowOff>145973</xdr:rowOff>
    </xdr:from>
    <xdr:to>
      <xdr:col>14</xdr:col>
      <xdr:colOff>399481</xdr:colOff>
      <xdr:row>36</xdr:row>
      <xdr:rowOff>163711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3AC7922-E8E4-4D5A-952F-A926B636BFBF}"/>
            </a:ext>
          </a:extLst>
        </xdr:cNvPr>
        <xdr:cNvSpPr/>
      </xdr:nvSpPr>
      <xdr:spPr>
        <a:xfrm>
          <a:off x="3491295" y="6158629"/>
          <a:ext cx="5361624" cy="1372074"/>
        </a:xfrm>
        <a:prstGeom prst="rect">
          <a:avLst/>
        </a:prstGeom>
        <a:solidFill>
          <a:schemeClr val="bg1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430508</xdr:colOff>
      <xdr:row>48</xdr:row>
      <xdr:rowOff>64576</xdr:rowOff>
    </xdr:from>
    <xdr:to>
      <xdr:col>18</xdr:col>
      <xdr:colOff>344407</xdr:colOff>
      <xdr:row>59</xdr:row>
      <xdr:rowOff>172203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CCD6B27-2FA9-1845-ABFD-00FA4B04FCF3}"/>
            </a:ext>
          </a:extLst>
        </xdr:cNvPr>
        <xdr:cNvSpPr/>
      </xdr:nvSpPr>
      <xdr:spPr>
        <a:xfrm>
          <a:off x="5510508" y="46688644"/>
          <a:ext cx="7749153" cy="2238644"/>
        </a:xfrm>
        <a:prstGeom prst="rect">
          <a:avLst/>
        </a:prstGeom>
        <a:solidFill>
          <a:schemeClr val="bg1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371313</xdr:colOff>
      <xdr:row>10</xdr:row>
      <xdr:rowOff>444764</xdr:rowOff>
    </xdr:from>
    <xdr:to>
      <xdr:col>18</xdr:col>
      <xdr:colOff>16143</xdr:colOff>
      <xdr:row>53</xdr:row>
      <xdr:rowOff>161440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6BAE92-2E5B-4177-970F-56CF3064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5974" y="2382052"/>
          <a:ext cx="9896313" cy="8450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5CF4-08FC-4734-A306-FBD8539CEC9B}">
  <dimension ref="A1:W12"/>
  <sheetViews>
    <sheetView tabSelected="1" workbookViewId="0">
      <selection activeCell="M21" sqref="M21"/>
    </sheetView>
  </sheetViews>
  <sheetFormatPr baseColWidth="10" defaultColWidth="8.83203125" defaultRowHeight="15" x14ac:dyDescent="0.2"/>
  <cols>
    <col min="1" max="1" width="13.5" customWidth="1"/>
    <col min="2" max="2" width="14.5" style="8" customWidth="1"/>
    <col min="3" max="5" width="8.83203125" style="8"/>
    <col min="6" max="6" width="12.1640625" style="8" customWidth="1"/>
    <col min="7" max="7" width="14.33203125" style="8" customWidth="1"/>
    <col min="8" max="8" width="16.1640625" customWidth="1"/>
    <col min="9" max="9" width="14.83203125" style="2" customWidth="1"/>
    <col min="10" max="11" width="12.6640625" customWidth="1"/>
    <col min="12" max="12" width="13.5" style="2" customWidth="1"/>
    <col min="13" max="13" width="13.33203125" style="2" customWidth="1"/>
    <col min="14" max="14" width="14" customWidth="1"/>
    <col min="15" max="15" width="13.5" customWidth="1"/>
    <col min="16" max="16" width="14.1640625" style="2" customWidth="1"/>
    <col min="17" max="17" width="11.83203125" customWidth="1"/>
    <col min="18" max="18" width="16.5" style="2" customWidth="1"/>
    <col min="19" max="19" width="17.6640625" customWidth="1"/>
    <col min="20" max="20" width="18.1640625" customWidth="1"/>
    <col min="21" max="21" width="17.83203125" customWidth="1"/>
    <col min="22" max="22" width="18.5" customWidth="1"/>
    <col min="23" max="23" width="18.1640625" customWidth="1"/>
  </cols>
  <sheetData>
    <row r="1" spans="1:23" ht="34" x14ac:dyDescent="0.2">
      <c r="A1" s="3" t="s">
        <v>0</v>
      </c>
      <c r="B1" s="7" t="s">
        <v>1</v>
      </c>
      <c r="C1" s="7" t="s">
        <v>2</v>
      </c>
      <c r="D1" s="7" t="s">
        <v>18</v>
      </c>
      <c r="E1" s="7" t="s">
        <v>16</v>
      </c>
      <c r="F1" s="7" t="s">
        <v>3</v>
      </c>
      <c r="G1" s="7" t="s">
        <v>4</v>
      </c>
      <c r="H1" s="3" t="s">
        <v>5</v>
      </c>
      <c r="I1" s="4" t="s">
        <v>28</v>
      </c>
      <c r="J1" s="3" t="s">
        <v>6</v>
      </c>
      <c r="K1" s="3" t="s">
        <v>29</v>
      </c>
      <c r="L1" s="4" t="s">
        <v>7</v>
      </c>
      <c r="M1" s="4" t="s">
        <v>8</v>
      </c>
      <c r="N1" s="3" t="s">
        <v>9</v>
      </c>
      <c r="O1" s="3" t="s">
        <v>10</v>
      </c>
      <c r="P1" s="4" t="s">
        <v>31</v>
      </c>
      <c r="Q1" s="3" t="s">
        <v>6</v>
      </c>
      <c r="R1" s="4" t="s">
        <v>30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19</v>
      </c>
    </row>
    <row r="2" spans="1:23" s="13" customFormat="1" x14ac:dyDescent="0.2">
      <c r="A2" s="9" t="s">
        <v>23</v>
      </c>
      <c r="B2" s="10" t="s">
        <v>20</v>
      </c>
      <c r="C2" s="10" t="s">
        <v>22</v>
      </c>
      <c r="D2" s="10">
        <v>4</v>
      </c>
      <c r="E2" s="10" t="s">
        <v>17</v>
      </c>
      <c r="F2" s="10">
        <v>9000</v>
      </c>
      <c r="G2" s="10">
        <v>6000</v>
      </c>
      <c r="H2" s="11">
        <v>12</v>
      </c>
      <c r="I2" s="12">
        <v>1282.9000000000001</v>
      </c>
      <c r="J2" s="11">
        <v>12</v>
      </c>
      <c r="K2" s="11">
        <f>I2*J2</f>
        <v>15394.800000000001</v>
      </c>
      <c r="L2" s="12">
        <f>(K2*40)/1000</f>
        <v>615.79200000000003</v>
      </c>
      <c r="M2" s="12">
        <f>L2*0.25</f>
        <v>153.94800000000001</v>
      </c>
      <c r="N2" s="11">
        <v>12</v>
      </c>
      <c r="O2" s="11">
        <v>447</v>
      </c>
      <c r="P2" s="12">
        <v>2079.5</v>
      </c>
      <c r="Q2" s="11">
        <v>8</v>
      </c>
      <c r="R2" s="12">
        <f t="shared" ref="R2:R6" si="0">P2*Q2</f>
        <v>16636</v>
      </c>
      <c r="S2" s="11" t="s">
        <v>24</v>
      </c>
      <c r="T2" s="11" t="s">
        <v>25</v>
      </c>
      <c r="U2" s="11" t="s">
        <v>26</v>
      </c>
      <c r="V2" s="11" t="s">
        <v>27</v>
      </c>
      <c r="W2" s="11">
        <v>300</v>
      </c>
    </row>
    <row r="3" spans="1:23" x14ac:dyDescent="0.2">
      <c r="A3" s="1" t="s">
        <v>32</v>
      </c>
      <c r="B3" s="6" t="s">
        <v>36</v>
      </c>
      <c r="C3" s="6" t="s">
        <v>37</v>
      </c>
      <c r="D3" s="6">
        <v>1</v>
      </c>
      <c r="E3" s="6" t="s">
        <v>40</v>
      </c>
      <c r="F3" s="6">
        <v>9000</v>
      </c>
      <c r="G3" s="6">
        <v>6000</v>
      </c>
      <c r="H3" s="1">
        <v>12</v>
      </c>
      <c r="I3" s="16">
        <v>5255.18</v>
      </c>
      <c r="J3" s="1">
        <v>2</v>
      </c>
      <c r="K3" s="14">
        <f>I3*J3</f>
        <v>10510.36</v>
      </c>
      <c r="L3" s="15">
        <f>(K3*40)/1000</f>
        <v>420.4144</v>
      </c>
      <c r="M3" s="17">
        <f>L3*0.25</f>
        <v>105.1036</v>
      </c>
      <c r="N3" s="1">
        <v>13</v>
      </c>
      <c r="O3" s="1">
        <v>568</v>
      </c>
      <c r="P3" s="5">
        <v>4284.59</v>
      </c>
      <c r="Q3" s="1">
        <v>5</v>
      </c>
      <c r="R3" s="15">
        <f t="shared" si="0"/>
        <v>21422.95</v>
      </c>
      <c r="S3" s="1" t="s">
        <v>41</v>
      </c>
      <c r="T3" s="1" t="s">
        <v>42</v>
      </c>
      <c r="U3" s="1" t="s">
        <v>43</v>
      </c>
      <c r="V3" s="1" t="s">
        <v>44</v>
      </c>
      <c r="W3" s="1">
        <v>300</v>
      </c>
    </row>
    <row r="4" spans="1:23" x14ac:dyDescent="0.2">
      <c r="A4" s="1" t="s">
        <v>33</v>
      </c>
      <c r="B4" s="6" t="s">
        <v>36</v>
      </c>
      <c r="C4" s="6" t="s">
        <v>38</v>
      </c>
      <c r="D4" s="6">
        <v>1</v>
      </c>
      <c r="E4" s="6" t="s">
        <v>40</v>
      </c>
      <c r="F4" s="6">
        <v>9000</v>
      </c>
      <c r="G4" s="6">
        <v>6000</v>
      </c>
      <c r="H4" s="1">
        <v>12</v>
      </c>
      <c r="I4" s="16">
        <v>5171.53</v>
      </c>
      <c r="J4" s="1">
        <v>2</v>
      </c>
      <c r="K4" s="14">
        <f t="shared" ref="K4:K6" si="1">I4*J4</f>
        <v>10343.06</v>
      </c>
      <c r="L4" s="15">
        <f t="shared" ref="L4:L6" si="2">(K4*40)/1000</f>
        <v>413.72239999999999</v>
      </c>
      <c r="M4" s="15">
        <f t="shared" ref="M4:M6" si="3">L4*0.25</f>
        <v>103.4306</v>
      </c>
      <c r="N4" s="1">
        <v>13</v>
      </c>
      <c r="O4" s="1">
        <v>563</v>
      </c>
      <c r="P4" s="5">
        <v>3503.08</v>
      </c>
      <c r="Q4" s="1">
        <v>8</v>
      </c>
      <c r="R4" s="15">
        <f t="shared" si="0"/>
        <v>28024.639999999999</v>
      </c>
      <c r="S4" s="1" t="s">
        <v>45</v>
      </c>
      <c r="T4" s="1" t="s">
        <v>46</v>
      </c>
      <c r="U4" s="1" t="s">
        <v>47</v>
      </c>
      <c r="V4" s="1" t="s">
        <v>48</v>
      </c>
      <c r="W4" s="1">
        <v>300</v>
      </c>
    </row>
    <row r="5" spans="1:23" x14ac:dyDescent="0.2">
      <c r="A5" s="1" t="s">
        <v>34</v>
      </c>
      <c r="B5" s="6" t="s">
        <v>36</v>
      </c>
      <c r="C5" s="6" t="s">
        <v>39</v>
      </c>
      <c r="D5" s="6">
        <v>1</v>
      </c>
      <c r="E5" s="6" t="s">
        <v>40</v>
      </c>
      <c r="F5" s="6">
        <v>9000</v>
      </c>
      <c r="G5" s="6">
        <v>6000</v>
      </c>
      <c r="H5" s="1">
        <v>12</v>
      </c>
      <c r="I5" s="16">
        <v>4570.3500000000004</v>
      </c>
      <c r="J5" s="1">
        <v>2</v>
      </c>
      <c r="K5" s="14">
        <f t="shared" si="1"/>
        <v>9140.7000000000007</v>
      </c>
      <c r="L5" s="15">
        <f t="shared" si="2"/>
        <v>365.62799999999999</v>
      </c>
      <c r="M5" s="15">
        <f t="shared" si="3"/>
        <v>91.406999999999996</v>
      </c>
      <c r="N5" s="1">
        <v>13</v>
      </c>
      <c r="O5" s="1">
        <v>525</v>
      </c>
      <c r="P5" s="5">
        <v>6332.79</v>
      </c>
      <c r="Q5" s="1">
        <v>3</v>
      </c>
      <c r="R5" s="15">
        <f t="shared" si="0"/>
        <v>18998.37</v>
      </c>
      <c r="S5" s="1" t="s">
        <v>49</v>
      </c>
      <c r="T5" s="1" t="s">
        <v>50</v>
      </c>
      <c r="U5" s="1" t="s">
        <v>51</v>
      </c>
      <c r="V5" s="1" t="s">
        <v>52</v>
      </c>
      <c r="W5" s="1">
        <v>300</v>
      </c>
    </row>
    <row r="6" spans="1:23" x14ac:dyDescent="0.2">
      <c r="A6" s="1" t="s">
        <v>35</v>
      </c>
      <c r="B6" s="6" t="s">
        <v>36</v>
      </c>
      <c r="C6" s="6" t="s">
        <v>22</v>
      </c>
      <c r="D6" s="6">
        <v>1</v>
      </c>
      <c r="E6" s="6" t="s">
        <v>40</v>
      </c>
      <c r="F6" s="6">
        <v>9000</v>
      </c>
      <c r="G6" s="6">
        <v>6000</v>
      </c>
      <c r="H6" s="1">
        <v>12</v>
      </c>
      <c r="I6" s="16">
        <v>3738.24</v>
      </c>
      <c r="J6" s="1">
        <v>2</v>
      </c>
      <c r="K6" s="14">
        <f t="shared" si="1"/>
        <v>7476.48</v>
      </c>
      <c r="L6" s="15">
        <f t="shared" si="2"/>
        <v>299.05919999999998</v>
      </c>
      <c r="M6" s="15">
        <f t="shared" si="3"/>
        <v>74.764799999999994</v>
      </c>
      <c r="N6" s="1">
        <v>13</v>
      </c>
      <c r="O6" s="1">
        <v>537</v>
      </c>
      <c r="P6" s="5">
        <v>3415.49</v>
      </c>
      <c r="Q6" s="1">
        <v>5</v>
      </c>
      <c r="R6" s="5">
        <f t="shared" si="0"/>
        <v>17077.449999999997</v>
      </c>
      <c r="S6" s="1" t="s">
        <v>53</v>
      </c>
      <c r="T6" s="1" t="s">
        <v>54</v>
      </c>
      <c r="U6" s="1" t="s">
        <v>55</v>
      </c>
      <c r="V6" s="1" t="s">
        <v>56</v>
      </c>
      <c r="W6" s="1">
        <v>300</v>
      </c>
    </row>
    <row r="7" spans="1:23" x14ac:dyDescent="0.2">
      <c r="A7" s="1"/>
      <c r="B7" s="6"/>
      <c r="C7" s="6"/>
      <c r="D7" s="6"/>
      <c r="E7" s="6"/>
      <c r="F7" s="6"/>
      <c r="G7" s="6"/>
      <c r="H7" s="1"/>
      <c r="I7" s="5"/>
      <c r="J7" s="1"/>
      <c r="K7" s="1"/>
      <c r="L7" s="5"/>
      <c r="M7" s="5"/>
      <c r="N7" s="1"/>
      <c r="O7" s="1"/>
      <c r="P7" s="5"/>
      <c r="Q7" s="1"/>
      <c r="R7" s="5"/>
      <c r="S7" s="1"/>
      <c r="T7" s="1"/>
      <c r="U7" s="1"/>
      <c r="V7" s="1"/>
      <c r="W7" s="1"/>
    </row>
    <row r="8" spans="1:23" x14ac:dyDescent="0.2">
      <c r="A8" s="1"/>
      <c r="B8" s="6"/>
      <c r="C8" s="6"/>
      <c r="D8" s="6"/>
      <c r="E8" s="6"/>
      <c r="F8" s="6"/>
      <c r="G8" s="6"/>
      <c r="H8" s="1"/>
      <c r="I8" s="5"/>
      <c r="J8" s="1"/>
      <c r="K8" s="1"/>
      <c r="L8" s="5"/>
      <c r="M8" s="5"/>
      <c r="N8" s="1"/>
      <c r="O8" s="1"/>
      <c r="P8" s="5"/>
      <c r="Q8" s="1"/>
      <c r="R8" s="5"/>
      <c r="S8" s="1"/>
      <c r="T8" s="1"/>
      <c r="U8" s="1"/>
      <c r="V8" s="1"/>
      <c r="W8" s="1"/>
    </row>
    <row r="9" spans="1:23" x14ac:dyDescent="0.2">
      <c r="A9" s="1"/>
      <c r="B9" s="6"/>
      <c r="C9" s="6"/>
      <c r="D9" s="6"/>
      <c r="E9" s="6"/>
      <c r="F9" s="6"/>
      <c r="G9" s="6"/>
      <c r="H9" s="1"/>
      <c r="I9" s="5"/>
      <c r="J9" s="1"/>
      <c r="K9" s="1"/>
      <c r="L9" s="5"/>
      <c r="M9" s="5"/>
      <c r="N9" s="1"/>
      <c r="O9" s="1"/>
      <c r="P9" s="5"/>
      <c r="Q9" s="1"/>
      <c r="R9" s="5"/>
      <c r="S9" s="1"/>
      <c r="T9" s="1"/>
      <c r="U9" s="1"/>
      <c r="V9" s="1"/>
      <c r="W9" s="1"/>
    </row>
    <row r="10" spans="1:23" x14ac:dyDescent="0.2">
      <c r="A10" s="1"/>
      <c r="B10" s="6"/>
      <c r="C10" s="6"/>
      <c r="D10" s="6"/>
      <c r="E10" s="6"/>
      <c r="F10" s="6"/>
      <c r="G10" s="6"/>
      <c r="H10" s="1"/>
      <c r="I10" s="5"/>
      <c r="J10" s="1"/>
      <c r="K10" s="1"/>
      <c r="L10" s="5"/>
      <c r="M10" s="5"/>
      <c r="N10" s="1"/>
      <c r="O10" s="1"/>
      <c r="P10" s="5"/>
      <c r="Q10" s="1"/>
      <c r="R10" s="5"/>
      <c r="S10" s="1"/>
      <c r="T10" s="1"/>
      <c r="U10" s="1"/>
      <c r="V10" s="1"/>
      <c r="W10" s="1"/>
    </row>
    <row r="11" spans="1:23" x14ac:dyDescent="0.2">
      <c r="A11" s="1"/>
      <c r="B11" s="6"/>
      <c r="C11" s="6"/>
      <c r="D11" s="6"/>
      <c r="E11" s="6"/>
      <c r="F11" s="6"/>
      <c r="G11" s="6"/>
      <c r="H11" s="1"/>
      <c r="I11" s="5"/>
      <c r="J11" s="1"/>
      <c r="K11" s="1"/>
      <c r="L11" s="5"/>
      <c r="M11" s="5"/>
      <c r="N11" s="1"/>
      <c r="O11" s="1"/>
      <c r="P11" s="5"/>
      <c r="Q11" s="1"/>
      <c r="R11" s="5"/>
      <c r="S11" s="1"/>
      <c r="T11" s="1"/>
      <c r="U11" s="1"/>
      <c r="V11" s="1"/>
      <c r="W11" s="1"/>
    </row>
    <row r="12" spans="1:23" x14ac:dyDescent="0.2">
      <c r="A12" s="1"/>
      <c r="B12" s="6"/>
      <c r="C12" s="6"/>
      <c r="D12" s="6"/>
      <c r="E12" s="6"/>
      <c r="F12" s="6"/>
      <c r="G12" s="6"/>
      <c r="H12" s="1"/>
      <c r="I12" s="5"/>
      <c r="J12" s="1"/>
      <c r="K12" s="1"/>
      <c r="L12" s="5"/>
      <c r="M12" s="5"/>
      <c r="N12" s="1"/>
      <c r="O12" s="1"/>
      <c r="P12" s="5"/>
      <c r="Q12" s="1"/>
      <c r="R12" s="5"/>
      <c r="S12" s="1"/>
      <c r="T12" s="1"/>
      <c r="U12" s="1"/>
      <c r="V12" s="1"/>
      <c r="W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4ADB-50F9-4924-9CD5-A19C36CB5CE5}">
  <dimension ref="R7:AC11"/>
  <sheetViews>
    <sheetView topLeftCell="A4" zoomScaleNormal="100" workbookViewId="0">
      <selection activeCell="Y20" sqref="Y20"/>
    </sheetView>
  </sheetViews>
  <sheetFormatPr baseColWidth="10" defaultColWidth="8.83203125" defaultRowHeight="15" x14ac:dyDescent="0.2"/>
  <cols>
    <col min="3" max="3" width="10.6640625" customWidth="1"/>
    <col min="18" max="18" width="16.33203125" bestFit="1" customWidth="1"/>
    <col min="19" max="19" width="10.83203125" bestFit="1" customWidth="1"/>
  </cols>
  <sheetData>
    <row r="7" spans="18:29" ht="51" x14ac:dyDescent="0.2">
      <c r="R7" s="3" t="s">
        <v>0</v>
      </c>
      <c r="S7" s="7" t="s">
        <v>1</v>
      </c>
      <c r="T7" s="7" t="s">
        <v>2</v>
      </c>
      <c r="U7" s="7" t="s">
        <v>18</v>
      </c>
      <c r="V7" s="7" t="s">
        <v>16</v>
      </c>
      <c r="W7" s="7" t="s">
        <v>3</v>
      </c>
      <c r="X7" s="7" t="s">
        <v>4</v>
      </c>
      <c r="Y7" s="3" t="s">
        <v>5</v>
      </c>
      <c r="Z7" s="4" t="s">
        <v>28</v>
      </c>
      <c r="AA7" s="3" t="s">
        <v>6</v>
      </c>
      <c r="AB7" s="3" t="s">
        <v>29</v>
      </c>
      <c r="AC7" s="4" t="s">
        <v>7</v>
      </c>
    </row>
    <row r="8" spans="18:29" x14ac:dyDescent="0.2">
      <c r="R8" s="1" t="s">
        <v>32</v>
      </c>
      <c r="S8" s="6" t="s">
        <v>36</v>
      </c>
      <c r="T8" s="6" t="s">
        <v>37</v>
      </c>
      <c r="U8" s="6">
        <v>1</v>
      </c>
      <c r="V8" s="6" t="s">
        <v>40</v>
      </c>
      <c r="W8" s="6">
        <v>9000</v>
      </c>
      <c r="X8" s="6">
        <v>6000</v>
      </c>
      <c r="Y8" s="1">
        <v>12</v>
      </c>
      <c r="Z8" s="16">
        <v>5255.18</v>
      </c>
      <c r="AA8" s="1">
        <v>2</v>
      </c>
      <c r="AB8" s="14">
        <f>Z8*AA8</f>
        <v>10510.36</v>
      </c>
      <c r="AC8" s="15">
        <f>(AB8*40)/1000</f>
        <v>420.4144</v>
      </c>
    </row>
    <row r="9" spans="18:29" x14ac:dyDescent="0.2">
      <c r="R9" s="1" t="s">
        <v>33</v>
      </c>
      <c r="S9" s="6" t="s">
        <v>36</v>
      </c>
      <c r="T9" s="6" t="s">
        <v>38</v>
      </c>
      <c r="U9" s="6">
        <v>1</v>
      </c>
      <c r="V9" s="6" t="s">
        <v>40</v>
      </c>
      <c r="W9" s="6">
        <v>9000</v>
      </c>
      <c r="X9" s="6">
        <v>6000</v>
      </c>
      <c r="Y9" s="1">
        <v>12</v>
      </c>
      <c r="Z9" s="16">
        <v>5171.53</v>
      </c>
      <c r="AA9" s="1">
        <v>2</v>
      </c>
      <c r="AB9" s="14">
        <f t="shared" ref="AB9:AB11" si="0">Z9*AA9</f>
        <v>10343.06</v>
      </c>
      <c r="AC9" s="15">
        <f t="shared" ref="AC9:AC11" si="1">(AB9*40)/1000</f>
        <v>413.72239999999999</v>
      </c>
    </row>
    <row r="10" spans="18:29" x14ac:dyDescent="0.2">
      <c r="R10" s="1" t="s">
        <v>34</v>
      </c>
      <c r="S10" s="6" t="s">
        <v>36</v>
      </c>
      <c r="T10" s="6" t="s">
        <v>39</v>
      </c>
      <c r="U10" s="6">
        <v>1</v>
      </c>
      <c r="V10" s="6" t="s">
        <v>40</v>
      </c>
      <c r="W10" s="6">
        <v>9000</v>
      </c>
      <c r="X10" s="6">
        <v>6000</v>
      </c>
      <c r="Y10" s="1">
        <v>12</v>
      </c>
      <c r="Z10" s="16">
        <v>4570.3500000000004</v>
      </c>
      <c r="AA10" s="1">
        <v>2</v>
      </c>
      <c r="AB10" s="14">
        <f t="shared" si="0"/>
        <v>9140.7000000000007</v>
      </c>
      <c r="AC10" s="15">
        <f t="shared" si="1"/>
        <v>365.62799999999999</v>
      </c>
    </row>
    <row r="11" spans="18:29" x14ac:dyDescent="0.2">
      <c r="R11" s="1" t="s">
        <v>35</v>
      </c>
      <c r="S11" s="6" t="s">
        <v>36</v>
      </c>
      <c r="T11" s="6" t="s">
        <v>22</v>
      </c>
      <c r="U11" s="6">
        <v>1</v>
      </c>
      <c r="V11" s="6" t="s">
        <v>40</v>
      </c>
      <c r="W11" s="6">
        <v>9000</v>
      </c>
      <c r="X11" s="6">
        <v>6000</v>
      </c>
      <c r="Y11" s="1">
        <v>12</v>
      </c>
      <c r="Z11" s="16">
        <v>3738.24</v>
      </c>
      <c r="AA11" s="1">
        <v>2</v>
      </c>
      <c r="AB11" s="14">
        <f t="shared" si="0"/>
        <v>7476.48</v>
      </c>
      <c r="AC11" s="15">
        <f t="shared" si="1"/>
        <v>299.05919999999998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E1DE-29DE-4DC3-9783-1DA5F9BF6DBC}">
  <dimension ref="V11:AH15"/>
  <sheetViews>
    <sheetView topLeftCell="B1" zoomScale="106" zoomScaleNormal="106" workbookViewId="0">
      <selection activeCell="AB16" sqref="AB16"/>
    </sheetView>
  </sheetViews>
  <sheetFormatPr baseColWidth="10" defaultColWidth="8.83203125" defaultRowHeight="15" x14ac:dyDescent="0.2"/>
  <cols>
    <col min="3" max="3" width="11.1640625" customWidth="1"/>
    <col min="7" max="7" width="11.5" customWidth="1"/>
    <col min="9" max="9" width="11.5" customWidth="1"/>
    <col min="13" max="13" width="12.5" customWidth="1"/>
    <col min="22" max="22" width="11.83203125" bestFit="1" customWidth="1"/>
    <col min="34" max="34" width="11.1640625" customWidth="1"/>
  </cols>
  <sheetData>
    <row r="11" spans="22:34" ht="34" x14ac:dyDescent="0.2">
      <c r="V11" s="3" t="s">
        <v>0</v>
      </c>
      <c r="W11" s="7" t="s">
        <v>1</v>
      </c>
      <c r="X11" s="7" t="s">
        <v>2</v>
      </c>
      <c r="Y11" s="7" t="s">
        <v>18</v>
      </c>
      <c r="Z11" s="7" t="s">
        <v>16</v>
      </c>
      <c r="AA11" s="7" t="s">
        <v>3</v>
      </c>
      <c r="AB11" s="7" t="s">
        <v>4</v>
      </c>
      <c r="AC11" s="4" t="s">
        <v>8</v>
      </c>
      <c r="AD11" s="3" t="s">
        <v>9</v>
      </c>
      <c r="AE11" s="3" t="s">
        <v>10</v>
      </c>
      <c r="AF11" s="4" t="s">
        <v>11</v>
      </c>
      <c r="AG11" s="3" t="s">
        <v>6</v>
      </c>
      <c r="AH11" s="4" t="s">
        <v>21</v>
      </c>
    </row>
    <row r="12" spans="22:34" x14ac:dyDescent="0.2">
      <c r="V12" s="1" t="s">
        <v>32</v>
      </c>
      <c r="W12" s="6" t="s">
        <v>36</v>
      </c>
      <c r="X12" s="6" t="s">
        <v>37</v>
      </c>
      <c r="Y12" s="6">
        <v>1</v>
      </c>
      <c r="Z12" s="6" t="s">
        <v>40</v>
      </c>
      <c r="AA12" s="6">
        <v>9000</v>
      </c>
      <c r="AB12" s="6">
        <v>6000</v>
      </c>
      <c r="AC12" s="15">
        <v>105.1</v>
      </c>
      <c r="AD12" s="1">
        <v>13</v>
      </c>
      <c r="AE12" s="1">
        <v>568</v>
      </c>
      <c r="AF12" s="5">
        <v>4284.59</v>
      </c>
      <c r="AG12" s="1">
        <v>5</v>
      </c>
      <c r="AH12" s="15">
        <f t="shared" ref="AH12:AH15" si="0">AF12*AG12</f>
        <v>21422.95</v>
      </c>
    </row>
    <row r="13" spans="22:34" x14ac:dyDescent="0.2">
      <c r="V13" s="1" t="s">
        <v>33</v>
      </c>
      <c r="W13" s="6" t="s">
        <v>36</v>
      </c>
      <c r="X13" s="6" t="s">
        <v>38</v>
      </c>
      <c r="Y13" s="6">
        <v>1</v>
      </c>
      <c r="Z13" s="6" t="s">
        <v>40</v>
      </c>
      <c r="AA13" s="6">
        <v>9000</v>
      </c>
      <c r="AB13" s="6">
        <v>6000</v>
      </c>
      <c r="AC13" s="15">
        <v>103.43</v>
      </c>
      <c r="AD13" s="1">
        <v>13</v>
      </c>
      <c r="AE13" s="1">
        <v>563</v>
      </c>
      <c r="AF13" s="5">
        <v>3503.08</v>
      </c>
      <c r="AG13" s="1">
        <v>8</v>
      </c>
      <c r="AH13" s="15">
        <f t="shared" si="0"/>
        <v>28024.639999999999</v>
      </c>
    </row>
    <row r="14" spans="22:34" x14ac:dyDescent="0.2">
      <c r="V14" s="1" t="s">
        <v>34</v>
      </c>
      <c r="W14" s="6" t="s">
        <v>36</v>
      </c>
      <c r="X14" s="6" t="s">
        <v>39</v>
      </c>
      <c r="Y14" s="6">
        <v>1</v>
      </c>
      <c r="Z14" s="6" t="s">
        <v>40</v>
      </c>
      <c r="AA14" s="6">
        <v>9000</v>
      </c>
      <c r="AB14" s="6">
        <v>6000</v>
      </c>
      <c r="AC14" s="15">
        <v>91.41</v>
      </c>
      <c r="AD14" s="1">
        <v>13</v>
      </c>
      <c r="AE14" s="1">
        <v>525</v>
      </c>
      <c r="AF14" s="5">
        <v>6332.79</v>
      </c>
      <c r="AG14" s="1">
        <v>3</v>
      </c>
      <c r="AH14" s="15">
        <f t="shared" si="0"/>
        <v>18998.37</v>
      </c>
    </row>
    <row r="15" spans="22:34" x14ac:dyDescent="0.2">
      <c r="V15" s="1" t="s">
        <v>35</v>
      </c>
      <c r="W15" s="6" t="s">
        <v>36</v>
      </c>
      <c r="X15" s="6" t="s">
        <v>22</v>
      </c>
      <c r="Y15" s="6">
        <v>1</v>
      </c>
      <c r="Z15" s="6" t="s">
        <v>40</v>
      </c>
      <c r="AA15" s="6">
        <v>9000</v>
      </c>
      <c r="AB15" s="6">
        <v>6000</v>
      </c>
      <c r="AC15" s="15">
        <v>74.760000000000005</v>
      </c>
      <c r="AD15" s="1">
        <v>13</v>
      </c>
      <c r="AE15" s="1">
        <v>537</v>
      </c>
      <c r="AF15" s="5">
        <v>3415.49</v>
      </c>
      <c r="AG15" s="1">
        <v>5</v>
      </c>
      <c r="AH15" s="5">
        <f t="shared" si="0"/>
        <v>17077.449999999997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Chromium cDNA Agilent</vt:lpstr>
      <vt:lpstr>Chromium Library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Montgomery</dc:creator>
  <cp:lastModifiedBy>Microsoft Office User</cp:lastModifiedBy>
  <dcterms:created xsi:type="dcterms:W3CDTF">2021-10-19T15:12:05Z</dcterms:created>
  <dcterms:modified xsi:type="dcterms:W3CDTF">2023-03-24T15:08:56Z</dcterms:modified>
</cp:coreProperties>
</file>