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ge9/Downloads/"/>
    </mc:Choice>
  </mc:AlternateContent>
  <xr:revisionPtr revIDLastSave="0" documentId="13_ncr:1_{EADDA9CC-E977-9C43-A11B-56E2149EFFE0}" xr6:coauthVersionLast="36" xr6:coauthVersionMax="47" xr10:uidLastSave="{00000000-0000-0000-0000-000000000000}"/>
  <bookViews>
    <workbookView xWindow="2260" yWindow="6700" windowWidth="31440" windowHeight="20560" xr2:uid="{CD1FF015-2F3F-48C0-BAF6-738726850051}"/>
  </bookViews>
  <sheets>
    <sheet name="Summary" sheetId="1" r:id="rId1"/>
    <sheet name="Chromium cDNA Agilent" sheetId="2" r:id="rId2"/>
    <sheet name="Chromium Library Agilent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" i="3" l="1"/>
  <c r="AH16" i="3"/>
  <c r="AH15" i="3"/>
  <c r="AH14" i="3"/>
  <c r="AH13" i="3"/>
  <c r="AH12" i="3"/>
  <c r="AB13" i="2"/>
  <c r="AC13" i="2" s="1"/>
  <c r="AB12" i="2"/>
  <c r="AC12" i="2" s="1"/>
  <c r="AC11" i="2"/>
  <c r="AB11" i="2"/>
  <c r="AB10" i="2"/>
  <c r="AC10" i="2" s="1"/>
  <c r="AB9" i="2"/>
  <c r="AC9" i="2" s="1"/>
  <c r="AB8" i="2"/>
  <c r="AC8" i="2" s="1"/>
  <c r="R8" i="1"/>
  <c r="R7" i="1"/>
  <c r="R6" i="1"/>
  <c r="R5" i="1"/>
  <c r="R4" i="1"/>
  <c r="R3" i="1"/>
  <c r="M5" i="1"/>
  <c r="L5" i="1"/>
  <c r="L4" i="1"/>
  <c r="M4" i="1" s="1"/>
  <c r="L3" i="1"/>
  <c r="M3" i="1" s="1"/>
  <c r="K8" i="1"/>
  <c r="L8" i="1" s="1"/>
  <c r="M8" i="1" s="1"/>
  <c r="K7" i="1"/>
  <c r="L7" i="1" s="1"/>
  <c r="M7" i="1" s="1"/>
  <c r="K6" i="1"/>
  <c r="L6" i="1" s="1"/>
  <c r="M6" i="1" s="1"/>
  <c r="K5" i="1"/>
  <c r="K4" i="1"/>
  <c r="K3" i="1"/>
  <c r="K2" i="1" l="1"/>
  <c r="L2" i="1" s="1"/>
  <c r="M2" i="1" s="1"/>
  <c r="R2" i="1"/>
</calcChain>
</file>

<file path=xl/sharedStrings.xml><?xml version="1.0" encoding="utf-8"?>
<sst xmlns="http://schemas.openxmlformats.org/spreadsheetml/2006/main" count="152" uniqueCount="69">
  <si>
    <t>Sample #</t>
  </si>
  <si>
    <t>Tissue</t>
  </si>
  <si>
    <t>Brain</t>
  </si>
  <si>
    <t>Nuclei Sorted</t>
  </si>
  <si>
    <t>Nuclei Targeted</t>
  </si>
  <si>
    <t>cDNA Amp Cycle</t>
  </si>
  <si>
    <t>Dilution Factor</t>
  </si>
  <si>
    <t>Total cDNA ng</t>
  </si>
  <si>
    <t>cDNA Input</t>
  </si>
  <si>
    <t>SI cycles</t>
  </si>
  <si>
    <t>Ave frag length</t>
  </si>
  <si>
    <t>Agilent [pg/ul]</t>
  </si>
  <si>
    <t>index_name</t>
  </si>
  <si>
    <t>index(i7)</t>
  </si>
  <si>
    <t>index2_workflow_a(i5)</t>
  </si>
  <si>
    <t>index2_workflow_b(i5)</t>
  </si>
  <si>
    <t>PI/NeuN</t>
  </si>
  <si>
    <t>PI</t>
  </si>
  <si>
    <t>Round</t>
  </si>
  <si>
    <t>Est Read Pairs (million)</t>
  </si>
  <si>
    <t>HPC-PI+</t>
  </si>
  <si>
    <t>Final Conc [pg/ul]</t>
  </si>
  <si>
    <t>Br6522</t>
  </si>
  <si>
    <t>32c_scp</t>
  </si>
  <si>
    <t>SS-TT-C10</t>
  </si>
  <si>
    <t>AGAATGGTTT</t>
  </si>
  <si>
    <t>GAGGGTGGGA</t>
  </si>
  <si>
    <t>TCCCACCCTC</t>
  </si>
  <si>
    <t>Agilent [cDNA] pg/ul</t>
  </si>
  <si>
    <t>Final [cDNA] pg/ul</t>
  </si>
  <si>
    <t>Final [lib] pg/ul</t>
  </si>
  <si>
    <t>Agilent [lib] pg/ul</t>
  </si>
  <si>
    <t>5c_dACC_SVB</t>
  </si>
  <si>
    <t>6c_dACC_SVB</t>
  </si>
  <si>
    <t>7c_dACC_SVB</t>
  </si>
  <si>
    <t>8c_dACC_SVB</t>
  </si>
  <si>
    <t>9c_dACC_SVB</t>
  </si>
  <si>
    <t>10c_dACC_SVB</t>
  </si>
  <si>
    <t>dACC-PI+</t>
  </si>
  <si>
    <t>Br2743</t>
  </si>
  <si>
    <t>Br3942</t>
  </si>
  <si>
    <t>Br6423</t>
  </si>
  <si>
    <t>Br8325</t>
  </si>
  <si>
    <t>Br8492</t>
  </si>
  <si>
    <t>Br8667</t>
  </si>
  <si>
    <t>SI-TT-C1</t>
  </si>
  <si>
    <t>TGCGCGGTTT</t>
  </si>
  <si>
    <t>CAAGGATAAA</t>
  </si>
  <si>
    <t>TTTATCCTTG</t>
  </si>
  <si>
    <t>SI-TT-D1</t>
  </si>
  <si>
    <t>TGCAATGTTC</t>
  </si>
  <si>
    <t>GCTTGTCGAA</t>
  </si>
  <si>
    <t>TTCGACAAGC</t>
  </si>
  <si>
    <t>SI-TT-E1</t>
  </si>
  <si>
    <t>TTATTCGAGG</t>
  </si>
  <si>
    <t>CTGTCCTGCT</t>
  </si>
  <si>
    <t>AGCAGGACAG</t>
  </si>
  <si>
    <t>SI-TT-F1</t>
  </si>
  <si>
    <t>AAGATTGGAT</t>
  </si>
  <si>
    <t>AGCGGGATTT</t>
  </si>
  <si>
    <t>AAATCCCGCT</t>
  </si>
  <si>
    <t>SI-TT-G1</t>
  </si>
  <si>
    <t>TGTAGTCATT</t>
  </si>
  <si>
    <t>CTTGATCGTA</t>
  </si>
  <si>
    <t>TACGATCAAG</t>
  </si>
  <si>
    <t>SI-TT-H1</t>
  </si>
  <si>
    <t>ACAATGTGAA</t>
  </si>
  <si>
    <t>CGTACCGTTA</t>
  </si>
  <si>
    <t>TAACGGTACG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</si>
</sst>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2" fontId="0" fillId="0" borderId="0" xfId="0" applyNumberFormat="1"/>
    <xf numFmtId="0" fontId="2" fillId="0" borderId="1" xfId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1" applyFont="1" applyBorder="1" applyAlignment="1">
      <alignment horizontal="right" wrapText="1"/>
    </xf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2" fontId="0" fillId="0" borderId="1" xfId="0" applyNumberFormat="1" applyFont="1" applyFill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EDEEE"/>
      <color rgb="FFE1D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32844</xdr:colOff>
      <xdr:row>14</xdr:row>
      <xdr:rowOff>49268</xdr:rowOff>
    </xdr:from>
    <xdr:to>
      <xdr:col>33</xdr:col>
      <xdr:colOff>297987</xdr:colOff>
      <xdr:row>45</xdr:row>
      <xdr:rowOff>98534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04557-290E-40EF-A922-AD021A5BC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4741" y="3218794"/>
          <a:ext cx="9954367" cy="6158404"/>
        </a:xfrm>
        <a:prstGeom prst="rect">
          <a:avLst/>
        </a:prstGeom>
      </xdr:spPr>
    </xdr:pic>
    <xdr:clientData/>
  </xdr:twoCellAnchor>
  <xdr:twoCellAnchor editAs="oneCell">
    <xdr:from>
      <xdr:col>0</xdr:col>
      <xdr:colOff>65690</xdr:colOff>
      <xdr:row>2</xdr:row>
      <xdr:rowOff>16422</xdr:rowOff>
    </xdr:from>
    <xdr:to>
      <xdr:col>16</xdr:col>
      <xdr:colOff>188449</xdr:colOff>
      <xdr:row>39</xdr:row>
      <xdr:rowOff>114957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9E49C4-9141-455D-9B4B-62D52A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0" y="410560"/>
          <a:ext cx="9713449" cy="7800647"/>
        </a:xfrm>
        <a:prstGeom prst="rect">
          <a:avLst/>
        </a:prstGeom>
      </xdr:spPr>
    </xdr:pic>
    <xdr:clientData/>
  </xdr:twoCellAnchor>
  <xdr:twoCellAnchor>
    <xdr:from>
      <xdr:col>3</xdr:col>
      <xdr:colOff>349693</xdr:colOff>
      <xdr:row>4</xdr:row>
      <xdr:rowOff>16422</xdr:rowOff>
    </xdr:from>
    <xdr:to>
      <xdr:col>5</xdr:col>
      <xdr:colOff>131379</xdr:colOff>
      <xdr:row>22</xdr:row>
      <xdr:rowOff>12939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BFCF7E-C863-437C-A58E-4CB5093CD55D}"/>
            </a:ext>
          </a:extLst>
        </xdr:cNvPr>
        <xdr:cNvSpPr/>
      </xdr:nvSpPr>
      <xdr:spPr>
        <a:xfrm>
          <a:off x="2254693" y="804698"/>
          <a:ext cx="964100" cy="395431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155491</xdr:colOff>
      <xdr:row>22</xdr:row>
      <xdr:rowOff>19211</xdr:rowOff>
    </xdr:from>
    <xdr:to>
      <xdr:col>15</xdr:col>
      <xdr:colOff>492672</xdr:colOff>
      <xdr:row>30</xdr:row>
      <xdr:rowOff>36550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3AC7922-E8E4-4D5A-952F-A926B636BFBF}"/>
            </a:ext>
          </a:extLst>
        </xdr:cNvPr>
        <xdr:cNvSpPr/>
      </xdr:nvSpPr>
      <xdr:spPr>
        <a:xfrm>
          <a:off x="155491" y="4765289"/>
          <a:ext cx="9336664" cy="1593890"/>
        </a:xfrm>
        <a:prstGeom prst="rect">
          <a:avLst/>
        </a:prstGeom>
        <a:solidFill>
          <a:schemeClr val="bg1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566350</xdr:colOff>
      <xdr:row>3</xdr:row>
      <xdr:rowOff>51486</xdr:rowOff>
    </xdr:from>
    <xdr:to>
      <xdr:col>19</xdr:col>
      <xdr:colOff>558490</xdr:colOff>
      <xdr:row>54</xdr:row>
      <xdr:rowOff>128716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B0BAD-72FA-432A-A685-07321F45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350" y="627789"/>
          <a:ext cx="11974430" cy="10282587"/>
        </a:xfrm>
        <a:prstGeom prst="rect">
          <a:avLst/>
        </a:prstGeom>
      </xdr:spPr>
    </xdr:pic>
    <xdr:clientData/>
  </xdr:twoCellAnchor>
  <xdr:twoCellAnchor>
    <xdr:from>
      <xdr:col>3</xdr:col>
      <xdr:colOff>400211</xdr:colOff>
      <xdr:row>31</xdr:row>
      <xdr:rowOff>88047</xdr:rowOff>
    </xdr:from>
    <xdr:to>
      <xdr:col>5</xdr:col>
      <xdr:colOff>232122</xdr:colOff>
      <xdr:row>32</xdr:row>
      <xdr:rowOff>128068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4D54E5-3048-4652-A195-713AD55CFF30}"/>
            </a:ext>
          </a:extLst>
        </xdr:cNvPr>
        <xdr:cNvSpPr txBox="1"/>
      </xdr:nvSpPr>
      <xdr:spPr>
        <a:xfrm>
          <a:off x="2329224" y="6451387"/>
          <a:ext cx="1016532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5c_dACC_lib</a:t>
          </a:r>
        </a:p>
      </xdr:txBody>
    </xdr:sp>
    <xdr:clientData/>
  </xdr:twoCellAnchor>
  <xdr:twoCellAnchor>
    <xdr:from>
      <xdr:col>9</xdr:col>
      <xdr:colOff>232443</xdr:colOff>
      <xdr:row>31</xdr:row>
      <xdr:rowOff>64355</xdr:rowOff>
    </xdr:from>
    <xdr:to>
      <xdr:col>11</xdr:col>
      <xdr:colOff>184418</xdr:colOff>
      <xdr:row>32</xdr:row>
      <xdr:rowOff>104376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AFDBBA-5975-4AAA-84D6-6BEBABD7A2E2}"/>
            </a:ext>
          </a:extLst>
        </xdr:cNvPr>
        <xdr:cNvSpPr txBox="1"/>
      </xdr:nvSpPr>
      <xdr:spPr>
        <a:xfrm>
          <a:off x="6051498" y="6427695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6c_dACC_lib</a:t>
          </a:r>
        </a:p>
      </xdr:txBody>
    </xdr:sp>
    <xdr:clientData/>
  </xdr:twoCellAnchor>
  <xdr:twoCellAnchor>
    <xdr:from>
      <xdr:col>15</xdr:col>
      <xdr:colOff>312806</xdr:colOff>
      <xdr:row>31</xdr:row>
      <xdr:rowOff>64675</xdr:rowOff>
    </xdr:from>
    <xdr:to>
      <xdr:col>17</xdr:col>
      <xdr:colOff>264780</xdr:colOff>
      <xdr:row>32</xdr:row>
      <xdr:rowOff>104696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559BF6-11ED-40BF-B9C0-8123CE1B0A0E}"/>
            </a:ext>
          </a:extLst>
        </xdr:cNvPr>
        <xdr:cNvSpPr txBox="1"/>
      </xdr:nvSpPr>
      <xdr:spPr>
        <a:xfrm>
          <a:off x="9925852" y="6428015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7c_dACC_lib</a:t>
          </a:r>
        </a:p>
      </xdr:txBody>
    </xdr:sp>
    <xdr:clientData/>
  </xdr:twoCellAnchor>
  <xdr:twoCellAnchor>
    <xdr:from>
      <xdr:col>3</xdr:col>
      <xdr:colOff>400211</xdr:colOff>
      <xdr:row>31</xdr:row>
      <xdr:rowOff>88047</xdr:rowOff>
    </xdr:from>
    <xdr:to>
      <xdr:col>5</xdr:col>
      <xdr:colOff>352186</xdr:colOff>
      <xdr:row>32</xdr:row>
      <xdr:rowOff>128068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7343B8A-7D41-42C4-9A06-CA8D03A1DB21}"/>
            </a:ext>
          </a:extLst>
        </xdr:cNvPr>
        <xdr:cNvSpPr txBox="1"/>
      </xdr:nvSpPr>
      <xdr:spPr>
        <a:xfrm>
          <a:off x="2329224" y="6451387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5c_dACC_lib</a:t>
          </a:r>
        </a:p>
      </xdr:txBody>
    </xdr:sp>
    <xdr:clientData/>
  </xdr:twoCellAnchor>
  <xdr:twoCellAnchor>
    <xdr:from>
      <xdr:col>3</xdr:col>
      <xdr:colOff>385164</xdr:colOff>
      <xdr:row>42</xdr:row>
      <xdr:rowOff>169049</xdr:rowOff>
    </xdr:from>
    <xdr:to>
      <xdr:col>5</xdr:col>
      <xdr:colOff>337139</xdr:colOff>
      <xdr:row>44</xdr:row>
      <xdr:rowOff>16970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CB8BC7-6BF2-45B2-A7B5-3F2A16F861B7}"/>
            </a:ext>
          </a:extLst>
        </xdr:cNvPr>
        <xdr:cNvSpPr txBox="1"/>
      </xdr:nvSpPr>
      <xdr:spPr>
        <a:xfrm>
          <a:off x="2314177" y="8645499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8c_dACC_lib</a:t>
          </a:r>
        </a:p>
      </xdr:txBody>
    </xdr:sp>
    <xdr:clientData/>
  </xdr:twoCellAnchor>
  <xdr:twoCellAnchor>
    <xdr:from>
      <xdr:col>9</xdr:col>
      <xdr:colOff>321451</xdr:colOff>
      <xdr:row>42</xdr:row>
      <xdr:rowOff>185378</xdr:rowOff>
    </xdr:from>
    <xdr:to>
      <xdr:col>11</xdr:col>
      <xdr:colOff>273426</xdr:colOff>
      <xdr:row>44</xdr:row>
      <xdr:rowOff>33299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9AD5F-0EAD-4700-9695-FCAFAA88D64E}"/>
            </a:ext>
          </a:extLst>
        </xdr:cNvPr>
        <xdr:cNvSpPr txBox="1"/>
      </xdr:nvSpPr>
      <xdr:spPr>
        <a:xfrm>
          <a:off x="6140506" y="8661828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9c_dACC_lib</a:t>
          </a:r>
        </a:p>
      </xdr:txBody>
    </xdr:sp>
    <xdr:clientData/>
  </xdr:twoCellAnchor>
  <xdr:twoCellAnchor>
    <xdr:from>
      <xdr:col>15</xdr:col>
      <xdr:colOff>297759</xdr:colOff>
      <xdr:row>42</xdr:row>
      <xdr:rowOff>185698</xdr:rowOff>
    </xdr:from>
    <xdr:to>
      <xdr:col>17</xdr:col>
      <xdr:colOff>249733</xdr:colOff>
      <xdr:row>44</xdr:row>
      <xdr:rowOff>33619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A048A8-0EAC-49B1-84D8-E0DC6A1B695F}"/>
            </a:ext>
          </a:extLst>
        </xdr:cNvPr>
        <xdr:cNvSpPr txBox="1"/>
      </xdr:nvSpPr>
      <xdr:spPr>
        <a:xfrm>
          <a:off x="9910805" y="8662148"/>
          <a:ext cx="1136596" cy="23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10c_dACC_lib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5CF4-08FC-4734-A306-FBD8539CEC9B}">
  <dimension ref="A1:W12"/>
  <sheetViews>
    <sheetView tabSelected="1" workbookViewId="0">
      <pane xSplit="1" topLeftCell="L1" activePane="topRight" state="frozen"/>
      <selection pane="topRight" activeCell="T21" sqref="T21"/>
    </sheetView>
  </sheetViews>
  <sheetFormatPr baseColWidth="10" defaultColWidth="8.83203125" defaultRowHeight="15" x14ac:dyDescent="0.2"/>
  <cols>
    <col min="1" max="1" width="14.1640625" bestFit="1" customWidth="1"/>
    <col min="2" max="2" width="14.5" style="8" customWidth="1"/>
    <col min="3" max="5" width="8.83203125" style="8"/>
    <col min="6" max="6" width="12.1640625" style="8" customWidth="1"/>
    <col min="7" max="7" width="14.33203125" style="8" customWidth="1"/>
    <col min="8" max="8" width="16.1640625" customWidth="1"/>
    <col min="9" max="9" width="14.83203125" style="2" customWidth="1"/>
    <col min="10" max="11" width="12.6640625" customWidth="1"/>
    <col min="12" max="12" width="13.5" style="2" customWidth="1"/>
    <col min="13" max="13" width="13.33203125" style="2" customWidth="1"/>
    <col min="14" max="14" width="14" customWidth="1"/>
    <col min="15" max="15" width="13.5" customWidth="1"/>
    <col min="16" max="16" width="14.1640625" style="2" customWidth="1"/>
    <col min="17" max="17" width="11.83203125" customWidth="1"/>
    <col min="18" max="18" width="16.5" style="2" customWidth="1"/>
    <col min="19" max="19" width="17.6640625" customWidth="1"/>
    <col min="20" max="20" width="18.1640625" customWidth="1"/>
    <col min="21" max="21" width="17.83203125" customWidth="1"/>
    <col min="22" max="22" width="18.5" customWidth="1"/>
    <col min="23" max="23" width="18.1640625" customWidth="1"/>
  </cols>
  <sheetData>
    <row r="1" spans="1:23" ht="34" x14ac:dyDescent="0.2">
      <c r="A1" s="3" t="s">
        <v>0</v>
      </c>
      <c r="B1" s="7" t="s">
        <v>1</v>
      </c>
      <c r="C1" s="7" t="s">
        <v>2</v>
      </c>
      <c r="D1" s="7" t="s">
        <v>18</v>
      </c>
      <c r="E1" s="7" t="s">
        <v>16</v>
      </c>
      <c r="F1" s="7" t="s">
        <v>3</v>
      </c>
      <c r="G1" s="7" t="s">
        <v>4</v>
      </c>
      <c r="H1" s="3" t="s">
        <v>5</v>
      </c>
      <c r="I1" s="4" t="s">
        <v>28</v>
      </c>
      <c r="J1" s="3" t="s">
        <v>6</v>
      </c>
      <c r="K1" s="3" t="s">
        <v>29</v>
      </c>
      <c r="L1" s="4" t="s">
        <v>7</v>
      </c>
      <c r="M1" s="4" t="s">
        <v>8</v>
      </c>
      <c r="N1" s="3" t="s">
        <v>9</v>
      </c>
      <c r="O1" s="3" t="s">
        <v>10</v>
      </c>
      <c r="P1" s="4" t="s">
        <v>31</v>
      </c>
      <c r="Q1" s="3" t="s">
        <v>6</v>
      </c>
      <c r="R1" s="4" t="s">
        <v>30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19</v>
      </c>
    </row>
    <row r="2" spans="1:23" s="13" customFormat="1" x14ac:dyDescent="0.2">
      <c r="A2" s="9" t="s">
        <v>23</v>
      </c>
      <c r="B2" s="10" t="s">
        <v>20</v>
      </c>
      <c r="C2" s="10" t="s">
        <v>22</v>
      </c>
      <c r="D2" s="10">
        <v>4</v>
      </c>
      <c r="E2" s="10" t="s">
        <v>17</v>
      </c>
      <c r="F2" s="10">
        <v>9000</v>
      </c>
      <c r="G2" s="10">
        <v>6000</v>
      </c>
      <c r="H2" s="11">
        <v>12</v>
      </c>
      <c r="I2" s="12">
        <v>1282.9000000000001</v>
      </c>
      <c r="J2" s="11">
        <v>12</v>
      </c>
      <c r="K2" s="11">
        <f>I2*J2</f>
        <v>15394.800000000001</v>
      </c>
      <c r="L2" s="12">
        <f>(K2*40)/1000</f>
        <v>615.79200000000003</v>
      </c>
      <c r="M2" s="12">
        <f>L2*0.25</f>
        <v>153.94800000000001</v>
      </c>
      <c r="N2" s="11">
        <v>12</v>
      </c>
      <c r="O2" s="11">
        <v>447</v>
      </c>
      <c r="P2" s="12">
        <v>2079.5</v>
      </c>
      <c r="Q2" s="11">
        <v>8</v>
      </c>
      <c r="R2" s="12">
        <f t="shared" ref="R2:R8" si="0">P2*Q2</f>
        <v>16636</v>
      </c>
      <c r="S2" s="11" t="s">
        <v>24</v>
      </c>
      <c r="T2" s="11" t="s">
        <v>25</v>
      </c>
      <c r="U2" s="11" t="s">
        <v>26</v>
      </c>
      <c r="V2" s="11" t="s">
        <v>27</v>
      </c>
      <c r="W2" s="11">
        <v>300</v>
      </c>
    </row>
    <row r="3" spans="1:23" x14ac:dyDescent="0.2">
      <c r="A3" s="1" t="s">
        <v>32</v>
      </c>
      <c r="B3" s="6" t="s">
        <v>38</v>
      </c>
      <c r="C3" s="6" t="s">
        <v>39</v>
      </c>
      <c r="D3" s="6">
        <v>2</v>
      </c>
      <c r="E3" s="6" t="s">
        <v>17</v>
      </c>
      <c r="F3" s="6">
        <v>9000</v>
      </c>
      <c r="G3" s="6">
        <v>6000</v>
      </c>
      <c r="H3" s="1">
        <v>12</v>
      </c>
      <c r="I3" s="5">
        <v>8157.56</v>
      </c>
      <c r="J3" s="1">
        <v>1</v>
      </c>
      <c r="K3" s="14">
        <f t="shared" ref="K3:K8" si="1">I3*J3</f>
        <v>8157.56</v>
      </c>
      <c r="L3" s="15">
        <f t="shared" ref="L3:L8" si="2">(K3*40)/1000</f>
        <v>326.30240000000003</v>
      </c>
      <c r="M3" s="15">
        <f>L3*0.25</f>
        <v>81.575600000000009</v>
      </c>
      <c r="N3" s="1">
        <v>13</v>
      </c>
      <c r="O3" s="1">
        <v>462</v>
      </c>
      <c r="P3" s="5">
        <v>3351.93</v>
      </c>
      <c r="Q3" s="1">
        <v>6</v>
      </c>
      <c r="R3" s="16">
        <f t="shared" si="0"/>
        <v>20111.579999999998</v>
      </c>
      <c r="S3" s="1" t="s">
        <v>45</v>
      </c>
      <c r="T3" s="1" t="s">
        <v>46</v>
      </c>
      <c r="U3" s="1" t="s">
        <v>47</v>
      </c>
      <c r="V3" s="1" t="s">
        <v>48</v>
      </c>
      <c r="W3" s="1">
        <v>300</v>
      </c>
    </row>
    <row r="4" spans="1:23" x14ac:dyDescent="0.2">
      <c r="A4" s="1" t="s">
        <v>33</v>
      </c>
      <c r="B4" s="6" t="s">
        <v>38</v>
      </c>
      <c r="C4" s="6" t="s">
        <v>40</v>
      </c>
      <c r="D4" s="6">
        <v>2</v>
      </c>
      <c r="E4" s="6" t="s">
        <v>17</v>
      </c>
      <c r="F4" s="6">
        <v>9000</v>
      </c>
      <c r="G4" s="6">
        <v>6000</v>
      </c>
      <c r="H4" s="1">
        <v>12</v>
      </c>
      <c r="I4" s="5">
        <v>4965.29</v>
      </c>
      <c r="J4" s="1">
        <v>2</v>
      </c>
      <c r="K4" s="14">
        <f t="shared" si="1"/>
        <v>9930.58</v>
      </c>
      <c r="L4" s="15">
        <f t="shared" si="2"/>
        <v>397.22320000000002</v>
      </c>
      <c r="M4" s="15">
        <f t="shared" ref="M4:M8" si="3">L4*0.25</f>
        <v>99.305800000000005</v>
      </c>
      <c r="N4" s="1">
        <v>13</v>
      </c>
      <c r="O4" s="1">
        <v>451</v>
      </c>
      <c r="P4" s="5">
        <v>3293.09</v>
      </c>
      <c r="Q4" s="1">
        <v>6</v>
      </c>
      <c r="R4" s="16">
        <f t="shared" si="0"/>
        <v>19758.54</v>
      </c>
      <c r="S4" s="1" t="s">
        <v>49</v>
      </c>
      <c r="T4" s="1" t="s">
        <v>50</v>
      </c>
      <c r="U4" s="1" t="s">
        <v>51</v>
      </c>
      <c r="V4" s="1" t="s">
        <v>52</v>
      </c>
      <c r="W4" s="1">
        <v>300</v>
      </c>
    </row>
    <row r="5" spans="1:23" x14ac:dyDescent="0.2">
      <c r="A5" s="1" t="s">
        <v>34</v>
      </c>
      <c r="B5" s="6" t="s">
        <v>38</v>
      </c>
      <c r="C5" s="6" t="s">
        <v>41</v>
      </c>
      <c r="D5" s="6">
        <v>2</v>
      </c>
      <c r="E5" s="6" t="s">
        <v>17</v>
      </c>
      <c r="F5" s="6">
        <v>9000</v>
      </c>
      <c r="G5" s="6">
        <v>6000</v>
      </c>
      <c r="H5" s="1">
        <v>12</v>
      </c>
      <c r="I5" s="5">
        <v>5069.1899999999996</v>
      </c>
      <c r="J5" s="1">
        <v>3</v>
      </c>
      <c r="K5" s="14">
        <f t="shared" si="1"/>
        <v>15207.57</v>
      </c>
      <c r="L5" s="15">
        <f t="shared" si="2"/>
        <v>608.30280000000005</v>
      </c>
      <c r="M5" s="15">
        <f t="shared" si="3"/>
        <v>152.07570000000001</v>
      </c>
      <c r="N5" s="1">
        <v>12</v>
      </c>
      <c r="O5" s="1">
        <v>452</v>
      </c>
      <c r="P5" s="5">
        <v>3885.06</v>
      </c>
      <c r="Q5" s="1">
        <v>6</v>
      </c>
      <c r="R5" s="16">
        <f t="shared" si="0"/>
        <v>23310.36</v>
      </c>
      <c r="S5" s="1" t="s">
        <v>53</v>
      </c>
      <c r="T5" s="1" t="s">
        <v>54</v>
      </c>
      <c r="U5" s="1" t="s">
        <v>55</v>
      </c>
      <c r="V5" s="1" t="s">
        <v>56</v>
      </c>
      <c r="W5" s="1">
        <v>300</v>
      </c>
    </row>
    <row r="6" spans="1:23" x14ac:dyDescent="0.2">
      <c r="A6" s="1" t="s">
        <v>35</v>
      </c>
      <c r="B6" s="6" t="s">
        <v>38</v>
      </c>
      <c r="C6" s="6" t="s">
        <v>42</v>
      </c>
      <c r="D6" s="6">
        <v>3</v>
      </c>
      <c r="E6" s="6" t="s">
        <v>17</v>
      </c>
      <c r="F6" s="6">
        <v>9000</v>
      </c>
      <c r="G6" s="6">
        <v>6000</v>
      </c>
      <c r="H6" s="1">
        <v>12</v>
      </c>
      <c r="I6" s="5">
        <v>5751.74</v>
      </c>
      <c r="J6" s="1">
        <v>1</v>
      </c>
      <c r="K6" s="14">
        <f t="shared" si="1"/>
        <v>5751.74</v>
      </c>
      <c r="L6" s="15">
        <f t="shared" si="2"/>
        <v>230.06959999999998</v>
      </c>
      <c r="M6" s="15">
        <f t="shared" si="3"/>
        <v>57.517399999999995</v>
      </c>
      <c r="N6" s="1">
        <v>14</v>
      </c>
      <c r="O6" s="1">
        <v>455</v>
      </c>
      <c r="P6" s="5">
        <v>2812.07</v>
      </c>
      <c r="Q6" s="1">
        <v>14</v>
      </c>
      <c r="R6" s="16">
        <f t="shared" si="0"/>
        <v>39368.980000000003</v>
      </c>
      <c r="S6" s="1" t="s">
        <v>57</v>
      </c>
      <c r="T6" s="1" t="s">
        <v>58</v>
      </c>
      <c r="U6" s="1" t="s">
        <v>59</v>
      </c>
      <c r="V6" s="1" t="s">
        <v>60</v>
      </c>
      <c r="W6" s="1">
        <v>300</v>
      </c>
    </row>
    <row r="7" spans="1:23" x14ac:dyDescent="0.2">
      <c r="A7" s="1" t="s">
        <v>36</v>
      </c>
      <c r="B7" s="6" t="s">
        <v>38</v>
      </c>
      <c r="C7" s="6" t="s">
        <v>43</v>
      </c>
      <c r="D7" s="6">
        <v>3</v>
      </c>
      <c r="E7" s="6" t="s">
        <v>17</v>
      </c>
      <c r="F7" s="6">
        <v>9000</v>
      </c>
      <c r="G7" s="6">
        <v>6000</v>
      </c>
      <c r="H7" s="1">
        <v>12</v>
      </c>
      <c r="I7" s="5">
        <v>5953.98</v>
      </c>
      <c r="J7" s="1">
        <v>1</v>
      </c>
      <c r="K7" s="14">
        <f t="shared" si="1"/>
        <v>5953.98</v>
      </c>
      <c r="L7" s="15">
        <f t="shared" si="2"/>
        <v>238.15919999999997</v>
      </c>
      <c r="M7" s="15">
        <f t="shared" si="3"/>
        <v>59.539799999999993</v>
      </c>
      <c r="N7" s="1">
        <v>14</v>
      </c>
      <c r="O7" s="1">
        <v>507</v>
      </c>
      <c r="P7" s="5">
        <v>3150.44</v>
      </c>
      <c r="Q7" s="1">
        <v>13</v>
      </c>
      <c r="R7" s="16">
        <f t="shared" si="0"/>
        <v>40955.72</v>
      </c>
      <c r="S7" s="1" t="s">
        <v>61</v>
      </c>
      <c r="T7" s="1" t="s">
        <v>62</v>
      </c>
      <c r="U7" s="1" t="s">
        <v>63</v>
      </c>
      <c r="V7" s="1" t="s">
        <v>64</v>
      </c>
      <c r="W7" s="1">
        <v>300</v>
      </c>
    </row>
    <row r="8" spans="1:23" x14ac:dyDescent="0.2">
      <c r="A8" s="1" t="s">
        <v>37</v>
      </c>
      <c r="B8" s="6" t="s">
        <v>38</v>
      </c>
      <c r="C8" s="6" t="s">
        <v>44</v>
      </c>
      <c r="D8" s="6">
        <v>3</v>
      </c>
      <c r="E8" s="6" t="s">
        <v>17</v>
      </c>
      <c r="F8" s="6">
        <v>9000</v>
      </c>
      <c r="G8" s="6">
        <v>6000</v>
      </c>
      <c r="H8" s="1">
        <v>12</v>
      </c>
      <c r="I8" s="5">
        <v>4177.67</v>
      </c>
      <c r="J8" s="1">
        <v>2</v>
      </c>
      <c r="K8" s="14">
        <f t="shared" si="1"/>
        <v>8355.34</v>
      </c>
      <c r="L8" s="15">
        <f t="shared" si="2"/>
        <v>334.21359999999999</v>
      </c>
      <c r="M8" s="15">
        <f t="shared" si="3"/>
        <v>83.553399999999996</v>
      </c>
      <c r="N8" s="1">
        <v>13</v>
      </c>
      <c r="O8" s="1">
        <v>465</v>
      </c>
      <c r="P8" s="5">
        <v>2918.91</v>
      </c>
      <c r="Q8" s="1">
        <v>10</v>
      </c>
      <c r="R8" s="16">
        <f t="shared" si="0"/>
        <v>29189.1</v>
      </c>
      <c r="S8" s="1" t="s">
        <v>65</v>
      </c>
      <c r="T8" s="1" t="s">
        <v>66</v>
      </c>
      <c r="U8" s="1" t="s">
        <v>67</v>
      </c>
      <c r="V8" s="1" t="s">
        <v>68</v>
      </c>
      <c r="W8" s="1">
        <v>300</v>
      </c>
    </row>
    <row r="9" spans="1:23" x14ac:dyDescent="0.2">
      <c r="A9" s="1"/>
      <c r="B9" s="6"/>
      <c r="C9" s="6"/>
      <c r="D9" s="6"/>
      <c r="E9" s="6"/>
      <c r="F9" s="6"/>
      <c r="G9" s="6"/>
      <c r="H9" s="1"/>
      <c r="I9" s="5"/>
      <c r="J9" s="1"/>
      <c r="K9" s="1"/>
      <c r="L9" s="5"/>
      <c r="M9" s="5"/>
      <c r="N9" s="1"/>
      <c r="O9" s="1"/>
      <c r="P9" s="5"/>
      <c r="Q9" s="1"/>
      <c r="R9" s="5"/>
      <c r="S9" s="1"/>
      <c r="T9" s="1"/>
      <c r="U9" s="1"/>
      <c r="V9" s="1"/>
      <c r="W9" s="1"/>
    </row>
    <row r="10" spans="1:23" x14ac:dyDescent="0.2">
      <c r="A10" s="1"/>
      <c r="B10" s="6"/>
      <c r="C10" s="6"/>
      <c r="D10" s="6"/>
      <c r="E10" s="6"/>
      <c r="F10" s="6"/>
      <c r="G10" s="6"/>
      <c r="H10" s="1"/>
      <c r="I10" s="5"/>
      <c r="J10" s="1"/>
      <c r="K10" s="1"/>
      <c r="L10" s="5"/>
      <c r="M10" s="5"/>
      <c r="N10" s="1"/>
      <c r="O10" s="1"/>
      <c r="P10" s="5"/>
      <c r="Q10" s="1"/>
      <c r="R10" s="5"/>
      <c r="S10" s="1"/>
      <c r="T10" s="1"/>
      <c r="U10" s="1"/>
      <c r="V10" s="1"/>
      <c r="W10" s="1"/>
    </row>
    <row r="11" spans="1:23" x14ac:dyDescent="0.2">
      <c r="A11" s="1"/>
      <c r="B11" s="6"/>
      <c r="C11" s="6"/>
      <c r="D11" s="6"/>
      <c r="E11" s="6"/>
      <c r="F11" s="6"/>
      <c r="G11" s="6"/>
      <c r="H11" s="1"/>
      <c r="I11" s="5"/>
      <c r="J11" s="1"/>
      <c r="K11" s="1"/>
      <c r="L11" s="5"/>
      <c r="M11" s="5"/>
      <c r="N11" s="1"/>
      <c r="O11" s="1"/>
      <c r="P11" s="5"/>
      <c r="Q11" s="1"/>
      <c r="R11" s="5"/>
      <c r="S11" s="1"/>
      <c r="T11" s="1"/>
      <c r="U11" s="1"/>
      <c r="V11" s="1"/>
      <c r="W11" s="1"/>
    </row>
    <row r="12" spans="1:23" x14ac:dyDescent="0.2">
      <c r="A12" s="1"/>
      <c r="B12" s="6"/>
      <c r="C12" s="6"/>
      <c r="D12" s="6"/>
      <c r="E12" s="6"/>
      <c r="F12" s="6"/>
      <c r="G12" s="6"/>
      <c r="H12" s="1"/>
      <c r="I12" s="5"/>
      <c r="J12" s="1"/>
      <c r="K12" s="1"/>
      <c r="L12" s="5"/>
      <c r="M12" s="5"/>
      <c r="N12" s="1"/>
      <c r="O12" s="1"/>
      <c r="P12" s="5"/>
      <c r="Q12" s="1"/>
      <c r="R12" s="5"/>
      <c r="S12" s="1"/>
      <c r="T12" s="1"/>
      <c r="U12" s="1"/>
      <c r="V12" s="1"/>
      <c r="W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4ADB-50F9-4924-9CD5-A19C36CB5CE5}">
  <dimension ref="R7:AC13"/>
  <sheetViews>
    <sheetView zoomScale="58" workbookViewId="0">
      <selection activeCell="P43" sqref="P43"/>
    </sheetView>
  </sheetViews>
  <sheetFormatPr baseColWidth="10" defaultColWidth="8.83203125" defaultRowHeight="15" x14ac:dyDescent="0.2"/>
  <cols>
    <col min="3" max="3" width="10.6640625" customWidth="1"/>
    <col min="18" max="18" width="12.33203125" bestFit="1" customWidth="1"/>
  </cols>
  <sheetData>
    <row r="7" spans="18:29" ht="51" x14ac:dyDescent="0.2">
      <c r="R7" s="3" t="s">
        <v>0</v>
      </c>
      <c r="S7" s="7" t="s">
        <v>1</v>
      </c>
      <c r="T7" s="7" t="s">
        <v>2</v>
      </c>
      <c r="U7" s="7" t="s">
        <v>18</v>
      </c>
      <c r="V7" s="7" t="s">
        <v>16</v>
      </c>
      <c r="W7" s="7" t="s">
        <v>3</v>
      </c>
      <c r="X7" s="7" t="s">
        <v>4</v>
      </c>
      <c r="Y7" s="3" t="s">
        <v>5</v>
      </c>
      <c r="Z7" s="4" t="s">
        <v>28</v>
      </c>
      <c r="AA7" s="3" t="s">
        <v>6</v>
      </c>
      <c r="AB7" s="4" t="s">
        <v>29</v>
      </c>
      <c r="AC7" s="4" t="s">
        <v>7</v>
      </c>
    </row>
    <row r="8" spans="18:29" x14ac:dyDescent="0.2">
      <c r="R8" s="1" t="s">
        <v>32</v>
      </c>
      <c r="S8" s="6" t="s">
        <v>38</v>
      </c>
      <c r="T8" s="6" t="s">
        <v>39</v>
      </c>
      <c r="U8" s="6">
        <v>2</v>
      </c>
      <c r="V8" s="6" t="s">
        <v>17</v>
      </c>
      <c r="W8" s="6">
        <v>9000</v>
      </c>
      <c r="X8" s="6">
        <v>6000</v>
      </c>
      <c r="Y8" s="1">
        <v>12</v>
      </c>
      <c r="Z8" s="5">
        <v>8157.56</v>
      </c>
      <c r="AA8" s="1">
        <v>1</v>
      </c>
      <c r="AB8" s="11">
        <f t="shared" ref="AB8:AB13" si="0">Z8*AA8</f>
        <v>8157.56</v>
      </c>
      <c r="AC8" s="12">
        <f t="shared" ref="AC8:AC13" si="1">(AB8*40)/1000</f>
        <v>326.30240000000003</v>
      </c>
    </row>
    <row r="9" spans="18:29" x14ac:dyDescent="0.2">
      <c r="R9" s="1" t="s">
        <v>33</v>
      </c>
      <c r="S9" s="6" t="s">
        <v>38</v>
      </c>
      <c r="T9" s="6" t="s">
        <v>40</v>
      </c>
      <c r="U9" s="6">
        <v>2</v>
      </c>
      <c r="V9" s="6" t="s">
        <v>17</v>
      </c>
      <c r="W9" s="6">
        <v>9000</v>
      </c>
      <c r="X9" s="6">
        <v>6000</v>
      </c>
      <c r="Y9" s="1">
        <v>12</v>
      </c>
      <c r="Z9" s="5">
        <v>4965.29</v>
      </c>
      <c r="AA9" s="1">
        <v>2</v>
      </c>
      <c r="AB9" s="11">
        <f t="shared" si="0"/>
        <v>9930.58</v>
      </c>
      <c r="AC9" s="12">
        <f t="shared" si="1"/>
        <v>397.22320000000002</v>
      </c>
    </row>
    <row r="10" spans="18:29" x14ac:dyDescent="0.2">
      <c r="R10" s="1" t="s">
        <v>34</v>
      </c>
      <c r="S10" s="6" t="s">
        <v>38</v>
      </c>
      <c r="T10" s="6" t="s">
        <v>41</v>
      </c>
      <c r="U10" s="6">
        <v>2</v>
      </c>
      <c r="V10" s="6" t="s">
        <v>17</v>
      </c>
      <c r="W10" s="6">
        <v>9000</v>
      </c>
      <c r="X10" s="6">
        <v>6000</v>
      </c>
      <c r="Y10" s="1">
        <v>12</v>
      </c>
      <c r="Z10" s="5">
        <v>5069.1899999999996</v>
      </c>
      <c r="AA10" s="1">
        <v>3</v>
      </c>
      <c r="AB10" s="11">
        <f t="shared" si="0"/>
        <v>15207.57</v>
      </c>
      <c r="AC10" s="12">
        <f t="shared" si="1"/>
        <v>608.30280000000005</v>
      </c>
    </row>
    <row r="11" spans="18:29" x14ac:dyDescent="0.2">
      <c r="R11" s="1" t="s">
        <v>35</v>
      </c>
      <c r="S11" s="6" t="s">
        <v>38</v>
      </c>
      <c r="T11" s="6" t="s">
        <v>42</v>
      </c>
      <c r="U11" s="6">
        <v>3</v>
      </c>
      <c r="V11" s="6" t="s">
        <v>17</v>
      </c>
      <c r="W11" s="6">
        <v>9000</v>
      </c>
      <c r="X11" s="6">
        <v>6000</v>
      </c>
      <c r="Y11" s="1">
        <v>12</v>
      </c>
      <c r="Z11" s="5">
        <v>5751.74</v>
      </c>
      <c r="AA11" s="1">
        <v>1</v>
      </c>
      <c r="AB11" s="11">
        <f t="shared" si="0"/>
        <v>5751.74</v>
      </c>
      <c r="AC11" s="12">
        <f t="shared" si="1"/>
        <v>230.06959999999998</v>
      </c>
    </row>
    <row r="12" spans="18:29" x14ac:dyDescent="0.2">
      <c r="R12" s="1" t="s">
        <v>36</v>
      </c>
      <c r="S12" s="6" t="s">
        <v>38</v>
      </c>
      <c r="T12" s="6" t="s">
        <v>43</v>
      </c>
      <c r="U12" s="6">
        <v>3</v>
      </c>
      <c r="V12" s="6" t="s">
        <v>17</v>
      </c>
      <c r="W12" s="6">
        <v>9000</v>
      </c>
      <c r="X12" s="6">
        <v>6000</v>
      </c>
      <c r="Y12" s="1">
        <v>12</v>
      </c>
      <c r="Z12" s="5">
        <v>5953.98</v>
      </c>
      <c r="AA12" s="1">
        <v>1</v>
      </c>
      <c r="AB12" s="11">
        <f t="shared" si="0"/>
        <v>5953.98</v>
      </c>
      <c r="AC12" s="12">
        <f t="shared" si="1"/>
        <v>238.15919999999997</v>
      </c>
    </row>
    <row r="13" spans="18:29" x14ac:dyDescent="0.2">
      <c r="R13" s="1" t="s">
        <v>37</v>
      </c>
      <c r="S13" s="6" t="s">
        <v>38</v>
      </c>
      <c r="T13" s="6" t="s">
        <v>44</v>
      </c>
      <c r="U13" s="6">
        <v>3</v>
      </c>
      <c r="V13" s="6" t="s">
        <v>17</v>
      </c>
      <c r="W13" s="6">
        <v>9000</v>
      </c>
      <c r="X13" s="6">
        <v>6000</v>
      </c>
      <c r="Y13" s="1">
        <v>12</v>
      </c>
      <c r="Z13" s="5">
        <v>4177.67</v>
      </c>
      <c r="AA13" s="1">
        <v>2</v>
      </c>
      <c r="AB13" s="11">
        <f t="shared" si="0"/>
        <v>8355.34</v>
      </c>
      <c r="AC13" s="12">
        <f t="shared" si="1"/>
        <v>334.21359999999999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E1DE-29DE-4DC3-9783-1DA5F9BF6DBC}">
  <dimension ref="V11:AH17"/>
  <sheetViews>
    <sheetView topLeftCell="A7" zoomScale="87" zoomScaleNormal="55" workbookViewId="0">
      <selection activeCell="Y52" sqref="Y52"/>
    </sheetView>
  </sheetViews>
  <sheetFormatPr baseColWidth="10" defaultColWidth="8.83203125" defaultRowHeight="15" x14ac:dyDescent="0.2"/>
  <cols>
    <col min="3" max="3" width="11.1640625" customWidth="1"/>
    <col min="7" max="7" width="11.5" customWidth="1"/>
    <col min="9" max="9" width="11.5" customWidth="1"/>
    <col min="13" max="13" width="12.5" customWidth="1"/>
    <col min="22" max="22" width="13" bestFit="1" customWidth="1"/>
    <col min="34" max="34" width="11.1640625" customWidth="1"/>
  </cols>
  <sheetData>
    <row r="11" spans="22:34" ht="34" x14ac:dyDescent="0.2">
      <c r="V11" s="3" t="s">
        <v>0</v>
      </c>
      <c r="W11" s="7" t="s">
        <v>1</v>
      </c>
      <c r="X11" s="7" t="s">
        <v>2</v>
      </c>
      <c r="Y11" s="7" t="s">
        <v>18</v>
      </c>
      <c r="Z11" s="7" t="s">
        <v>16</v>
      </c>
      <c r="AA11" s="7" t="s">
        <v>3</v>
      </c>
      <c r="AB11" s="7" t="s">
        <v>4</v>
      </c>
      <c r="AC11" s="4" t="s">
        <v>8</v>
      </c>
      <c r="AD11" s="3" t="s">
        <v>9</v>
      </c>
      <c r="AE11" s="3" t="s">
        <v>10</v>
      </c>
      <c r="AF11" s="4" t="s">
        <v>11</v>
      </c>
      <c r="AG11" s="3" t="s">
        <v>6</v>
      </c>
      <c r="AH11" s="4" t="s">
        <v>21</v>
      </c>
    </row>
    <row r="12" spans="22:34" x14ac:dyDescent="0.2">
      <c r="V12" s="1" t="s">
        <v>32</v>
      </c>
      <c r="W12" s="6" t="s">
        <v>38</v>
      </c>
      <c r="X12" s="6" t="s">
        <v>39</v>
      </c>
      <c r="Y12" s="6">
        <v>2</v>
      </c>
      <c r="Z12" s="6" t="s">
        <v>17</v>
      </c>
      <c r="AA12" s="6">
        <v>9000</v>
      </c>
      <c r="AB12" s="6">
        <v>6000</v>
      </c>
      <c r="AC12" s="12">
        <v>81.58</v>
      </c>
      <c r="AD12" s="1">
        <v>13</v>
      </c>
      <c r="AE12" s="1">
        <v>462</v>
      </c>
      <c r="AF12" s="5">
        <v>3351.93</v>
      </c>
      <c r="AG12" s="1">
        <v>6</v>
      </c>
      <c r="AH12" s="12">
        <f t="shared" ref="AH12:AH17" si="0">AF12*AG12</f>
        <v>20111.579999999998</v>
      </c>
    </row>
    <row r="13" spans="22:34" x14ac:dyDescent="0.2">
      <c r="V13" s="1" t="s">
        <v>33</v>
      </c>
      <c r="W13" s="6" t="s">
        <v>38</v>
      </c>
      <c r="X13" s="6" t="s">
        <v>40</v>
      </c>
      <c r="Y13" s="6">
        <v>2</v>
      </c>
      <c r="Z13" s="6" t="s">
        <v>17</v>
      </c>
      <c r="AA13" s="6">
        <v>9000</v>
      </c>
      <c r="AB13" s="6">
        <v>6000</v>
      </c>
      <c r="AC13" s="12">
        <v>99.31</v>
      </c>
      <c r="AD13" s="1">
        <v>13</v>
      </c>
      <c r="AE13" s="1">
        <v>451</v>
      </c>
      <c r="AF13" s="5">
        <v>3293.09</v>
      </c>
      <c r="AG13" s="1">
        <v>6</v>
      </c>
      <c r="AH13" s="12">
        <f t="shared" si="0"/>
        <v>19758.54</v>
      </c>
    </row>
    <row r="14" spans="22:34" x14ac:dyDescent="0.2">
      <c r="V14" s="1" t="s">
        <v>34</v>
      </c>
      <c r="W14" s="6" t="s">
        <v>38</v>
      </c>
      <c r="X14" s="6" t="s">
        <v>41</v>
      </c>
      <c r="Y14" s="6">
        <v>2</v>
      </c>
      <c r="Z14" s="6" t="s">
        <v>17</v>
      </c>
      <c r="AA14" s="6">
        <v>9000</v>
      </c>
      <c r="AB14" s="6">
        <v>6000</v>
      </c>
      <c r="AC14" s="12">
        <v>152.08000000000001</v>
      </c>
      <c r="AD14" s="1">
        <v>12</v>
      </c>
      <c r="AE14" s="1">
        <v>452</v>
      </c>
      <c r="AF14" s="5">
        <v>3885.06</v>
      </c>
      <c r="AG14" s="1">
        <v>6</v>
      </c>
      <c r="AH14" s="12">
        <f t="shared" si="0"/>
        <v>23310.36</v>
      </c>
    </row>
    <row r="15" spans="22:34" x14ac:dyDescent="0.2">
      <c r="V15" s="1" t="s">
        <v>35</v>
      </c>
      <c r="W15" s="6" t="s">
        <v>38</v>
      </c>
      <c r="X15" s="6" t="s">
        <v>42</v>
      </c>
      <c r="Y15" s="6">
        <v>3</v>
      </c>
      <c r="Z15" s="6" t="s">
        <v>17</v>
      </c>
      <c r="AA15" s="6">
        <v>9000</v>
      </c>
      <c r="AB15" s="6">
        <v>6000</v>
      </c>
      <c r="AC15" s="12">
        <v>57.52</v>
      </c>
      <c r="AD15" s="1">
        <v>14</v>
      </c>
      <c r="AE15" s="1">
        <v>455</v>
      </c>
      <c r="AF15" s="5">
        <v>2812.07</v>
      </c>
      <c r="AG15" s="1">
        <v>14</v>
      </c>
      <c r="AH15" s="12">
        <f t="shared" si="0"/>
        <v>39368.980000000003</v>
      </c>
    </row>
    <row r="16" spans="22:34" x14ac:dyDescent="0.2">
      <c r="V16" s="1" t="s">
        <v>36</v>
      </c>
      <c r="W16" s="6" t="s">
        <v>38</v>
      </c>
      <c r="X16" s="6" t="s">
        <v>43</v>
      </c>
      <c r="Y16" s="6">
        <v>3</v>
      </c>
      <c r="Z16" s="6" t="s">
        <v>17</v>
      </c>
      <c r="AA16" s="6">
        <v>9000</v>
      </c>
      <c r="AB16" s="6">
        <v>6000</v>
      </c>
      <c r="AC16" s="12">
        <v>59.54</v>
      </c>
      <c r="AD16" s="1">
        <v>14</v>
      </c>
      <c r="AE16" s="1">
        <v>507</v>
      </c>
      <c r="AF16" s="5">
        <v>3150.44</v>
      </c>
      <c r="AG16" s="1">
        <v>13</v>
      </c>
      <c r="AH16" s="12">
        <f t="shared" si="0"/>
        <v>40955.72</v>
      </c>
    </row>
    <row r="17" spans="22:34" x14ac:dyDescent="0.2">
      <c r="V17" s="1" t="s">
        <v>37</v>
      </c>
      <c r="W17" s="6" t="s">
        <v>38</v>
      </c>
      <c r="X17" s="6" t="s">
        <v>44</v>
      </c>
      <c r="Y17" s="6">
        <v>3</v>
      </c>
      <c r="Z17" s="6" t="s">
        <v>17</v>
      </c>
      <c r="AA17" s="6">
        <v>9000</v>
      </c>
      <c r="AB17" s="6">
        <v>6000</v>
      </c>
      <c r="AC17" s="12">
        <v>83.55</v>
      </c>
      <c r="AD17" s="1">
        <v>13</v>
      </c>
      <c r="AE17" s="1">
        <v>465</v>
      </c>
      <c r="AF17" s="5">
        <v>2918.91</v>
      </c>
      <c r="AG17" s="1">
        <v>10</v>
      </c>
      <c r="AH17" s="12">
        <f t="shared" si="0"/>
        <v>29189.1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Chromium cDNA Agilent</vt:lpstr>
      <vt:lpstr>Chromium Library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Montgomery</dc:creator>
  <cp:lastModifiedBy>Stephanie Page</cp:lastModifiedBy>
  <dcterms:created xsi:type="dcterms:W3CDTF">2021-10-19T15:12:05Z</dcterms:created>
  <dcterms:modified xsi:type="dcterms:W3CDTF">2023-05-10T17:17:31Z</dcterms:modified>
</cp:coreProperties>
</file>