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742C0767-ACA2-4F98-BBDC-96CA131D8D46}" xr6:coauthVersionLast="47" xr6:coauthVersionMax="47" xr10:uidLastSave="{00000000-0000-0000-0000-000000000000}"/>
  <bookViews>
    <workbookView xWindow="-108" yWindow="-108" windowWidth="23256" windowHeight="12456" xr2:uid="{88018F8D-4CBD-4D2E-B613-033DB949A5B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28" i="1" l="1"/>
  <c r="F28" i="1" s="1"/>
  <c r="F40" i="1"/>
  <c r="F41" i="1"/>
  <c r="F47" i="1" s="1"/>
  <c r="F42" i="1"/>
  <c r="F43" i="1"/>
  <c r="F44" i="1"/>
  <c r="F45" i="1"/>
  <c r="F46" i="1"/>
  <c r="F39" i="1"/>
  <c r="F29" i="1"/>
  <c r="F30" i="1"/>
  <c r="F31" i="1"/>
  <c r="F32" i="1"/>
  <c r="F33" i="1"/>
  <c r="F34" i="1"/>
  <c r="F35" i="1"/>
  <c r="H112" i="1"/>
  <c r="H113" i="1"/>
  <c r="H114" i="1"/>
  <c r="H115" i="1"/>
  <c r="H111" i="1"/>
  <c r="E88" i="1"/>
  <c r="E89" i="1"/>
  <c r="E90" i="1"/>
  <c r="E91" i="1"/>
  <c r="E92" i="1"/>
  <c r="E87" i="1"/>
  <c r="F36" i="1" l="1"/>
</calcChain>
</file>

<file path=xl/sharedStrings.xml><?xml version="1.0" encoding="utf-8"?>
<sst xmlns="http://schemas.openxmlformats.org/spreadsheetml/2006/main" count="124" uniqueCount="106">
  <si>
    <t>Năm</t>
  </si>
  <si>
    <t>Đầu tư</t>
  </si>
  <si>
    <t>Lợi nhuận</t>
  </si>
  <si>
    <t>Dự án thứ hai</t>
  </si>
  <si>
    <t>Dòng tiền</t>
  </si>
  <si>
    <t>(1+r)^t</t>
  </si>
  <si>
    <t>NPVt</t>
  </si>
  <si>
    <t>NPV1=489.79</t>
  </si>
  <si>
    <t>NPV2=463.55</t>
  </si>
  <si>
    <t xml:space="preserve">Chỉ số sinh lời </t>
  </si>
  <si>
    <t>Pi1=(500+489.79)/500=1.98</t>
  </si>
  <si>
    <t>Pi2=(100+463.55)/100=5.64</t>
  </si>
  <si>
    <t>b)</t>
  </si>
  <si>
    <t>Suy ra , dự án thứ 2 có chỉ số sinh lời cao hơn, dự án 2 mang lại lợi nhuận hiệu quả hơn trên mỗi đồng vốn đầu tư, nghĩa là mỗi 1 đồng đầu tư vào dự án 2 sẽ mang lại 5.64 đồng giá trị hiện tại.</t>
  </si>
  <si>
    <t xml:space="preserve">c) </t>
  </si>
  <si>
    <t xml:space="preserve">Quyết định chọn dự án 2 vì sinh lời cao hơn dự án 1 </t>
  </si>
  <si>
    <t xml:space="preserve">Năm </t>
  </si>
  <si>
    <t>Dòng vào</t>
  </si>
  <si>
    <t xml:space="preserve">Dòng ra </t>
  </si>
  <si>
    <t>Dự án A</t>
  </si>
  <si>
    <t>Dự án B</t>
  </si>
  <si>
    <t>Dòng ra</t>
  </si>
  <si>
    <t xml:space="preserve">Dòng tiền </t>
  </si>
  <si>
    <t>Chọn dự án B , vì tỉ lệ sinh lời cao hơn , tuy tiền đầu tư nhiều hơn , nhưng lợi nhuận cao hơn</t>
  </si>
  <si>
    <t xml:space="preserve">2.Bài 3 </t>
  </si>
  <si>
    <t>1.Bài 1 Dự án thứ nhất</t>
  </si>
  <si>
    <t>3. Bài 3</t>
  </si>
  <si>
    <t>NPV=</t>
  </si>
  <si>
    <t>Thời gian hoàn vốn = (Chi phí đầu tư / Dòng tiền ròng hàng năm)</t>
  </si>
  <si>
    <t>Dự án A=150000/40000=3.75</t>
  </si>
  <si>
    <t>Dự án B=200000/50000=4</t>
  </si>
  <si>
    <t>Theo quan điểm dòng tiền và thời gian hoàn vốn, dự án A tốt hơn vì giúp công ty thu hồi vốn nhanh hơn, giảm rủi ro tài chính trong giai đoạn đầu (đặc biệt quan trọng với một công ty khởi nghiệp còn non trẻ và dòng tiền hạn chế).</t>
  </si>
  <si>
    <t>4.Bài 4</t>
  </si>
  <si>
    <t xml:space="preserve">Tính giá trị hiện tại của đồng tiền </t>
  </si>
  <si>
    <t>PVt=(CF)/(1+r)^t</t>
  </si>
  <si>
    <t>Năm 1: 1000/1.1^1=909.1</t>
  </si>
  <si>
    <t>Năm 2 =826.4</t>
  </si>
  <si>
    <t>Năm 3=751.3</t>
  </si>
  <si>
    <t>Năm 4=683</t>
  </si>
  <si>
    <t>Năm 5=620.9</t>
  </si>
  <si>
    <t>Năm 6=564.5</t>
  </si>
  <si>
    <t>Năm 7=513.2</t>
  </si>
  <si>
    <t>Năm 8=466.5</t>
  </si>
  <si>
    <t>Năm 9=424.1</t>
  </si>
  <si>
    <t>Số tiền sau mỗi năm hoàn vốn</t>
  </si>
  <si>
    <t>Sau 1 năm :909,1</t>
  </si>
  <si>
    <t>Sau 2 năm : 1735,5</t>
  </si>
  <si>
    <t>Sau 3 năm : 2486,8</t>
  </si>
  <si>
    <t>Sau 4năm : 3169,8</t>
  </si>
  <si>
    <t>Sau 5 năm : 3790,7</t>
  </si>
  <si>
    <t>Sau 6 năm :4355,2</t>
  </si>
  <si>
    <t>Sau 7 năm: 4868,4</t>
  </si>
  <si>
    <t>Sau 8 năm: 5334,9</t>
  </si>
  <si>
    <t>Suy ra  Sau 8 năm sẽ được hoàn vốn với chiết khấu 10%</t>
  </si>
  <si>
    <t>5. Bài 5</t>
  </si>
  <si>
    <t>Hệ số chiết khấu</t>
  </si>
  <si>
    <t>Lũy kế PV</t>
  </si>
  <si>
    <t>PV=CF×Hệ số chiết khấu</t>
  </si>
  <si>
    <t>Dòng tiền(CF)</t>
  </si>
  <si>
    <t>Từ năm 0 đến năm 4: Tích lũy -12.39 (chưa hoàn vốn).</t>
  </si>
  <si>
    <t>Năm 5: Thêm 18.24, bù đắp số còn thiếu 12.39.</t>
  </si>
  <si>
    <t>Phần còn thiếu 12.39/18.24 (tỷ lệ trong năm 5) ≈ 0.68 năm.</t>
  </si>
  <si>
    <t>Tổng thời gian: 4 + 0.68 = 4.68 năm.</t>
  </si>
  <si>
    <t>Thời gian hoàn vốn chiết khấu : 4.68 năm.</t>
  </si>
  <si>
    <t>6.Bài 6</t>
  </si>
  <si>
    <t xml:space="preserve">Giá trị tương lai của tiền tệ </t>
  </si>
  <si>
    <t>Khoản 1: 100 triệu ở năm 2 sang năm 3</t>
  </si>
  <si>
    <t>100*(1+0,17)^1=117 triệu</t>
  </si>
  <si>
    <t>Giá trị hiện tại của tiền tệ</t>
  </si>
  <si>
    <t>Khoản 2: 300 triệu ở năm 5 lùi sang năm 3</t>
  </si>
  <si>
    <t>300/(1+0,17)^2=219,28 triệu</t>
  </si>
  <si>
    <t>Tổng số tiền cần trả ở năm 3 = 117+336,28=336,28 triệu</t>
  </si>
  <si>
    <t>7. Bài 7</t>
  </si>
  <si>
    <t>Nhà tài trợ mạnh</t>
  </si>
  <si>
    <t>Hỗ trợ chiến lược</t>
  </si>
  <si>
    <t>Tính cấp thiết</t>
  </si>
  <si>
    <t>10% SP mới</t>
  </si>
  <si>
    <t>Cạnh tranh</t>
  </si>
  <si>
    <t>Lấp đầy thị trường</t>
  </si>
  <si>
    <t>Dự án 1</t>
  </si>
  <si>
    <t>Dự án 2</t>
  </si>
  <si>
    <t>Dự án 3</t>
  </si>
  <si>
    <t>Dự án 4</t>
  </si>
  <si>
    <t>Dự án 5</t>
  </si>
  <si>
    <t>Trọng số</t>
  </si>
  <si>
    <t>Tổng trọng số</t>
  </si>
  <si>
    <t>a. Dự án 5 cao nhất, dự án 2 thấp nhất</t>
  </si>
  <si>
    <t>b. Dự án 1 = 9x5+5x5+2x4+0x3+2x1+5x3=107</t>
  </si>
  <si>
    <t>Dự án 2 = 2×5 + 6×5 + 2×4 + 0×3 + 5×1 + 1×3 = 69</t>
  </si>
  <si>
    <r>
      <t>Dự án 5</t>
    </r>
    <r>
      <rPr>
        <sz val="11"/>
        <color theme="1"/>
        <rFont val="Aptos Narrow"/>
        <family val="2"/>
        <scheme val="minor"/>
      </rPr>
      <t xml:space="preserve"> = 3×5 + 10×5 + 9×4 + 1×3 + 8×1 + 0×3 = 120</t>
    </r>
  </si>
  <si>
    <r>
      <t>Dự án 4</t>
    </r>
    <r>
      <rPr>
        <sz val="11"/>
        <color theme="1"/>
        <rFont val="Aptos Narrow"/>
        <family val="2"/>
        <scheme val="minor"/>
      </rPr>
      <t xml:space="preserve"> = 1×5 + 1×5 + 5×4 + 10×3 + 5×1 + 6×3 = 92</t>
    </r>
  </si>
  <si>
    <r>
      <t>Dự án 3</t>
    </r>
    <r>
      <rPr>
        <sz val="11"/>
        <color theme="1"/>
        <rFont val="Aptos Narrow"/>
        <family val="2"/>
        <scheme val="minor"/>
      </rPr>
      <t xml:space="preserve"> = 6×5 + 8×5 + 2×4 + 2×3 + 6×1 + 0×3 = 106</t>
    </r>
  </si>
  <si>
    <t xml:space="preserve">Việc lựa chọn dự án không thay đổi , vẫn là dự án 5 cao nhất , và thấp nhất vẫn là dự án 2 </t>
  </si>
  <si>
    <t>Top 3 dự án cao nhất : dự án 5, dự án 1 , dự án 3</t>
  </si>
  <si>
    <t>c. Nếu không dùng trọng số, tất cả tiêu chí sẽ được coi ngang bằng → kết quả chọn dự án có thể sai lệch, không phù hợp với mục tiêu công ty. 
Trọng số giúp ưu tiên nguồn lực, hướng công ty tập trung vào những dự án đáp ứng được các yếu tố chiến lược then chốt, thay vì chỉ đạt điểm cao ở tiêu chí ít quan trọng. Trọng số phản ánh tầm quan trọng của từng tiêu chí chiến lược.</t>
  </si>
  <si>
    <t>PV=PMT×((1−(1+r)^−n​)/r)</t>
  </si>
  <si>
    <t xml:space="preserve">8.Bài 8 </t>
  </si>
  <si>
    <t>PV= 25x ((1-(1+0,015)^(-12))/0,015)=275,25 triệu</t>
  </si>
  <si>
    <t>Tổng =200+275,25=472,25</t>
  </si>
  <si>
    <t xml:space="preserve">9.Bài 9 </t>
  </si>
  <si>
    <t>Dư nợ còn lại=100×(1+0.12)^7−10×(((1+0.12)^7)−1​)/0,12=120.18</t>
  </si>
  <si>
    <t>PMT(Tiền trả 5 năm)</t>
  </si>
  <si>
    <t>PMT=PVx(r/(1-(1+r)^-n))=33.35</t>
  </si>
  <si>
    <t>Công ty phải trả khoảng 33,35 triệu đồng mỗi năm trong 5 năm tiếp theo để dứt điểm khoản nợ.</t>
  </si>
  <si>
    <t>PIA=PV dòng tiền thuần/Chi phí đầu tư ban đầu=(119,9+225)/225=1.53</t>
  </si>
  <si>
    <t>PIB=(300+170,47)/300=1.57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</si>
</sst>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Font="1"/>
    <xf numFmtId="0" fontId="0" fillId="0" borderId="0" xfId="0" applyFont="1" applyFill="1" applyBorder="1"/>
    <xf numFmtId="0" fontId="0" fillId="0" borderId="0" xfId="0" applyAlignment="1">
      <alignment horizontal="center"/>
    </xf>
    <xf numFmtId="0" fontId="0" fillId="0" borderId="0" xfId="0" applyFont="1" applyAlignment="1">
      <alignment horizontal="center" wrapText="1"/>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1FC9-F34A-4CA8-8303-202F10EBF055}">
  <dimension ref="A1:T138"/>
  <sheetViews>
    <sheetView tabSelected="1" topLeftCell="A28" workbookViewId="0">
      <selection activeCell="H48" sqref="H48"/>
    </sheetView>
  </sheetViews>
  <sheetFormatPr defaultRowHeight="14.4" x14ac:dyDescent="0.3"/>
  <cols>
    <col min="2" max="2" width="12.44140625" customWidth="1"/>
    <col min="3" max="3" width="15.88671875" customWidth="1"/>
    <col min="4" max="4" width="13.109375" customWidth="1"/>
    <col min="5" max="5" width="13" customWidth="1"/>
    <col min="6" max="6" width="12.6640625" customWidth="1"/>
    <col min="7" max="7" width="13.21875" customWidth="1"/>
    <col min="8" max="8" width="8.88671875" customWidth="1"/>
  </cols>
  <sheetData>
    <row r="1" spans="1:8" x14ac:dyDescent="0.3">
      <c r="A1" s="4" t="s">
        <v>25</v>
      </c>
      <c r="B1" s="4"/>
    </row>
    <row r="2" spans="1:8" x14ac:dyDescent="0.3">
      <c r="A2" t="s">
        <v>0</v>
      </c>
      <c r="B2">
        <v>0</v>
      </c>
      <c r="C2">
        <v>1</v>
      </c>
      <c r="D2">
        <v>2</v>
      </c>
      <c r="E2">
        <v>3</v>
      </c>
      <c r="F2">
        <v>4</v>
      </c>
      <c r="G2">
        <v>5</v>
      </c>
    </row>
    <row r="3" spans="1:8" x14ac:dyDescent="0.3">
      <c r="A3" t="s">
        <v>1</v>
      </c>
      <c r="B3">
        <v>500</v>
      </c>
      <c r="C3">
        <v>0</v>
      </c>
      <c r="D3">
        <v>100</v>
      </c>
      <c r="E3">
        <v>0</v>
      </c>
      <c r="F3">
        <v>0</v>
      </c>
      <c r="G3">
        <v>0</v>
      </c>
    </row>
    <row r="4" spans="1:8" x14ac:dyDescent="0.3">
      <c r="A4" t="s">
        <v>2</v>
      </c>
      <c r="C4">
        <v>250</v>
      </c>
      <c r="D4">
        <v>350</v>
      </c>
      <c r="E4">
        <v>450</v>
      </c>
      <c r="F4">
        <v>500</v>
      </c>
      <c r="G4">
        <v>-100</v>
      </c>
    </row>
    <row r="5" spans="1:8" x14ac:dyDescent="0.3">
      <c r="A5" t="s">
        <v>4</v>
      </c>
      <c r="B5">
        <v>-500</v>
      </c>
      <c r="C5">
        <v>250</v>
      </c>
      <c r="D5">
        <v>250</v>
      </c>
      <c r="E5">
        <v>450</v>
      </c>
      <c r="F5">
        <v>500</v>
      </c>
      <c r="G5">
        <v>-100</v>
      </c>
    </row>
    <row r="6" spans="1:8" x14ac:dyDescent="0.3">
      <c r="A6" t="s">
        <v>5</v>
      </c>
      <c r="B6">
        <v>1</v>
      </c>
      <c r="C6">
        <v>1.17</v>
      </c>
      <c r="D6">
        <v>1.3689</v>
      </c>
      <c r="E6">
        <v>1.6015999999999999</v>
      </c>
      <c r="F6">
        <v>1.8734</v>
      </c>
      <c r="G6">
        <v>2.1920000000000002</v>
      </c>
    </row>
    <row r="7" spans="1:8" x14ac:dyDescent="0.3">
      <c r="A7" t="s">
        <v>6</v>
      </c>
      <c r="B7">
        <v>-500</v>
      </c>
      <c r="C7">
        <v>213.67500000000001</v>
      </c>
      <c r="D7">
        <v>182.62799999999999</v>
      </c>
      <c r="E7">
        <v>280.96899999999999</v>
      </c>
      <c r="F7">
        <v>266.89440000000002</v>
      </c>
      <c r="G7">
        <v>45.620399999999997</v>
      </c>
      <c r="H7" t="s">
        <v>7</v>
      </c>
    </row>
    <row r="10" spans="1:8" x14ac:dyDescent="0.3">
      <c r="A10" s="4" t="s">
        <v>3</v>
      </c>
      <c r="B10" s="4"/>
    </row>
    <row r="11" spans="1:8" x14ac:dyDescent="0.3">
      <c r="A11" t="s">
        <v>0</v>
      </c>
      <c r="B11">
        <v>0</v>
      </c>
      <c r="C11">
        <v>1</v>
      </c>
      <c r="D11">
        <v>2</v>
      </c>
      <c r="E11">
        <v>3</v>
      </c>
      <c r="F11">
        <v>4</v>
      </c>
      <c r="G11">
        <v>5</v>
      </c>
    </row>
    <row r="12" spans="1:8" x14ac:dyDescent="0.3">
      <c r="A12" t="s">
        <v>1</v>
      </c>
      <c r="B12">
        <v>100</v>
      </c>
      <c r="C12">
        <v>0</v>
      </c>
      <c r="D12">
        <v>50</v>
      </c>
      <c r="E12">
        <v>0</v>
      </c>
      <c r="F12">
        <v>0</v>
      </c>
      <c r="G12">
        <v>0</v>
      </c>
    </row>
    <row r="13" spans="1:8" x14ac:dyDescent="0.3">
      <c r="A13" t="s">
        <v>2</v>
      </c>
      <c r="C13">
        <v>-100</v>
      </c>
      <c r="D13">
        <v>200</v>
      </c>
      <c r="E13">
        <v>200</v>
      </c>
      <c r="F13">
        <v>200</v>
      </c>
      <c r="G13">
        <v>300</v>
      </c>
    </row>
    <row r="14" spans="1:8" x14ac:dyDescent="0.3">
      <c r="A14" t="s">
        <v>4</v>
      </c>
      <c r="B14">
        <v>-100</v>
      </c>
      <c r="C14">
        <v>-100</v>
      </c>
      <c r="D14">
        <v>150</v>
      </c>
      <c r="E14">
        <v>200</v>
      </c>
      <c r="F14">
        <v>200</v>
      </c>
      <c r="G14">
        <v>300</v>
      </c>
    </row>
    <row r="15" spans="1:8" x14ac:dyDescent="0.3">
      <c r="A15" t="s">
        <v>5</v>
      </c>
      <c r="B15">
        <v>1</v>
      </c>
      <c r="C15">
        <v>1.17</v>
      </c>
      <c r="D15">
        <v>1.3689</v>
      </c>
      <c r="E15">
        <v>1.6015999999999999</v>
      </c>
      <c r="F15">
        <v>1.8734</v>
      </c>
      <c r="G15">
        <v>2.1920000000000002</v>
      </c>
    </row>
    <row r="16" spans="1:8" x14ac:dyDescent="0.3">
      <c r="A16" t="s">
        <v>6</v>
      </c>
      <c r="B16">
        <v>-100</v>
      </c>
      <c r="C16">
        <v>85.47</v>
      </c>
      <c r="D16">
        <v>109.58</v>
      </c>
      <c r="E16">
        <v>124.88</v>
      </c>
      <c r="F16">
        <v>106.76</v>
      </c>
      <c r="G16">
        <v>136.86000000000001</v>
      </c>
      <c r="H16" t="s">
        <v>8</v>
      </c>
    </row>
    <row r="17" spans="1:6" x14ac:dyDescent="0.3">
      <c r="A17" t="s">
        <v>12</v>
      </c>
    </row>
    <row r="18" spans="1:6" x14ac:dyDescent="0.3">
      <c r="A18" t="s">
        <v>9</v>
      </c>
    </row>
    <row r="19" spans="1:6" x14ac:dyDescent="0.3">
      <c r="A19" t="s">
        <v>10</v>
      </c>
    </row>
    <row r="20" spans="1:6" x14ac:dyDescent="0.3">
      <c r="A20" t="s">
        <v>11</v>
      </c>
    </row>
    <row r="21" spans="1:6" x14ac:dyDescent="0.3">
      <c r="A21" t="s">
        <v>13</v>
      </c>
    </row>
    <row r="23" spans="1:6" x14ac:dyDescent="0.3">
      <c r="A23" t="s">
        <v>14</v>
      </c>
    </row>
    <row r="24" spans="1:6" x14ac:dyDescent="0.3">
      <c r="A24" t="s">
        <v>15</v>
      </c>
    </row>
    <row r="26" spans="1:6" x14ac:dyDescent="0.3">
      <c r="A26" t="s">
        <v>24</v>
      </c>
      <c r="B26" t="s">
        <v>19</v>
      </c>
    </row>
    <row r="27" spans="1:6" x14ac:dyDescent="0.3">
      <c r="A27" t="s">
        <v>16</v>
      </c>
      <c r="B27" t="s">
        <v>17</v>
      </c>
      <c r="C27" t="s">
        <v>18</v>
      </c>
      <c r="D27" t="s">
        <v>4</v>
      </c>
      <c r="E27" t="s">
        <v>5</v>
      </c>
      <c r="F27" t="s">
        <v>6</v>
      </c>
    </row>
    <row r="28" spans="1:6" x14ac:dyDescent="0.3">
      <c r="A28">
        <v>0</v>
      </c>
      <c r="B28">
        <v>0</v>
      </c>
      <c r="C28">
        <v>225</v>
      </c>
      <c r="D28">
        <v>-225</v>
      </c>
      <c r="E28">
        <f>(1+17%)^A28</f>
        <v>1</v>
      </c>
      <c r="F28">
        <f>D28/E28</f>
        <v>-225</v>
      </c>
    </row>
    <row r="29" spans="1:6" x14ac:dyDescent="0.3">
      <c r="A29">
        <v>1</v>
      </c>
      <c r="B29">
        <v>0</v>
      </c>
      <c r="C29">
        <v>190</v>
      </c>
      <c r="D29">
        <v>-190</v>
      </c>
      <c r="E29">
        <v>1.18</v>
      </c>
      <c r="F29">
        <f t="shared" ref="F29:F35" si="0">D29/E29</f>
        <v>-161.0169491525424</v>
      </c>
    </row>
    <row r="30" spans="1:6" x14ac:dyDescent="0.3">
      <c r="A30">
        <v>2</v>
      </c>
      <c r="B30">
        <v>150</v>
      </c>
      <c r="C30">
        <v>0</v>
      </c>
      <c r="D30">
        <v>150</v>
      </c>
      <c r="E30">
        <v>1.39</v>
      </c>
      <c r="F30">
        <f t="shared" si="0"/>
        <v>107.91366906474821</v>
      </c>
    </row>
    <row r="31" spans="1:6" x14ac:dyDescent="0.3">
      <c r="A31">
        <v>3</v>
      </c>
      <c r="B31">
        <v>220</v>
      </c>
      <c r="C31">
        <v>30</v>
      </c>
      <c r="D31">
        <v>190</v>
      </c>
      <c r="E31">
        <v>1.64</v>
      </c>
      <c r="F31">
        <f t="shared" si="0"/>
        <v>115.85365853658537</v>
      </c>
    </row>
    <row r="32" spans="1:6" x14ac:dyDescent="0.3">
      <c r="A32">
        <v>4</v>
      </c>
      <c r="B32">
        <v>215</v>
      </c>
      <c r="C32">
        <v>0</v>
      </c>
      <c r="D32">
        <v>215</v>
      </c>
      <c r="E32">
        <v>1.94</v>
      </c>
      <c r="F32">
        <f t="shared" si="0"/>
        <v>110.82474226804123</v>
      </c>
    </row>
    <row r="33" spans="1:6" x14ac:dyDescent="0.3">
      <c r="A33">
        <v>5</v>
      </c>
      <c r="B33">
        <v>205</v>
      </c>
      <c r="C33">
        <v>30</v>
      </c>
      <c r="D33">
        <v>175</v>
      </c>
      <c r="E33">
        <v>2.29</v>
      </c>
      <c r="F33">
        <f t="shared" si="0"/>
        <v>76.419213973799131</v>
      </c>
    </row>
    <row r="34" spans="1:6" x14ac:dyDescent="0.3">
      <c r="A34">
        <v>6</v>
      </c>
      <c r="B34">
        <v>197</v>
      </c>
      <c r="C34">
        <v>0</v>
      </c>
      <c r="D34">
        <v>197</v>
      </c>
      <c r="E34">
        <v>2.7</v>
      </c>
      <c r="F34">
        <f t="shared" si="0"/>
        <v>72.962962962962962</v>
      </c>
    </row>
    <row r="35" spans="1:6" x14ac:dyDescent="0.3">
      <c r="A35">
        <v>7</v>
      </c>
      <c r="B35">
        <v>100</v>
      </c>
      <c r="C35">
        <v>30</v>
      </c>
      <c r="D35">
        <v>70</v>
      </c>
      <c r="E35">
        <v>3.19</v>
      </c>
      <c r="F35">
        <f t="shared" si="0"/>
        <v>21.9435736677116</v>
      </c>
    </row>
    <row r="36" spans="1:6" x14ac:dyDescent="0.3">
      <c r="E36" s="1" t="s">
        <v>27</v>
      </c>
      <c r="F36" s="1">
        <f>SUM(F28:F35)</f>
        <v>119.90087132130613</v>
      </c>
    </row>
    <row r="37" spans="1:6" x14ac:dyDescent="0.3">
      <c r="B37" t="s">
        <v>20</v>
      </c>
    </row>
    <row r="38" spans="1:6" x14ac:dyDescent="0.3">
      <c r="A38" t="s">
        <v>0</v>
      </c>
      <c r="B38" t="s">
        <v>17</v>
      </c>
      <c r="C38" t="s">
        <v>21</v>
      </c>
      <c r="D38" t="s">
        <v>22</v>
      </c>
      <c r="E38" t="s">
        <v>5</v>
      </c>
      <c r="F38" t="s">
        <v>6</v>
      </c>
    </row>
    <row r="39" spans="1:6" x14ac:dyDescent="0.3">
      <c r="A39">
        <v>0</v>
      </c>
      <c r="B39">
        <v>0</v>
      </c>
      <c r="C39">
        <v>300</v>
      </c>
      <c r="D39">
        <v>-300</v>
      </c>
      <c r="E39">
        <v>1</v>
      </c>
      <c r="F39">
        <f>D39/E39</f>
        <v>-300</v>
      </c>
    </row>
    <row r="40" spans="1:6" x14ac:dyDescent="0.3">
      <c r="A40">
        <v>1</v>
      </c>
      <c r="B40">
        <v>50</v>
      </c>
      <c r="C40">
        <v>100</v>
      </c>
      <c r="D40">
        <v>-50</v>
      </c>
      <c r="E40">
        <v>1.18</v>
      </c>
      <c r="F40">
        <f t="shared" ref="F40:F46" si="1">D40/E40</f>
        <v>-42.372881355932208</v>
      </c>
    </row>
    <row r="41" spans="1:6" x14ac:dyDescent="0.3">
      <c r="A41">
        <v>2</v>
      </c>
      <c r="B41">
        <v>150</v>
      </c>
      <c r="C41">
        <v>0</v>
      </c>
      <c r="D41">
        <v>150</v>
      </c>
      <c r="E41">
        <v>1.39</v>
      </c>
      <c r="F41">
        <f t="shared" si="1"/>
        <v>107.91366906474821</v>
      </c>
    </row>
    <row r="42" spans="1:6" x14ac:dyDescent="0.3">
      <c r="A42">
        <v>3</v>
      </c>
      <c r="B42">
        <v>250</v>
      </c>
      <c r="C42">
        <v>50</v>
      </c>
      <c r="D42">
        <v>200</v>
      </c>
      <c r="E42">
        <v>1.64</v>
      </c>
      <c r="F42">
        <f t="shared" si="1"/>
        <v>121.95121951219512</v>
      </c>
    </row>
    <row r="43" spans="1:6" x14ac:dyDescent="0.3">
      <c r="A43">
        <v>4</v>
      </c>
      <c r="B43">
        <v>250</v>
      </c>
      <c r="C43">
        <v>0</v>
      </c>
      <c r="D43">
        <v>250</v>
      </c>
      <c r="E43">
        <v>1.94</v>
      </c>
      <c r="F43">
        <f t="shared" si="1"/>
        <v>128.86597938144331</v>
      </c>
    </row>
    <row r="44" spans="1:6" x14ac:dyDescent="0.3">
      <c r="A44">
        <v>5</v>
      </c>
      <c r="B44">
        <v>200</v>
      </c>
      <c r="C44">
        <v>50</v>
      </c>
      <c r="D44">
        <v>150</v>
      </c>
      <c r="E44">
        <v>2.29</v>
      </c>
      <c r="F44">
        <f t="shared" si="1"/>
        <v>65.502183406113531</v>
      </c>
    </row>
    <row r="45" spans="1:6" x14ac:dyDescent="0.3">
      <c r="A45">
        <v>6</v>
      </c>
      <c r="B45">
        <v>180</v>
      </c>
      <c r="C45">
        <v>0</v>
      </c>
      <c r="D45">
        <v>180</v>
      </c>
      <c r="E45">
        <v>2.7</v>
      </c>
      <c r="F45">
        <f t="shared" si="1"/>
        <v>66.666666666666657</v>
      </c>
    </row>
    <row r="46" spans="1:6" x14ac:dyDescent="0.3">
      <c r="A46">
        <v>7</v>
      </c>
      <c r="B46">
        <v>120</v>
      </c>
      <c r="C46">
        <v>50</v>
      </c>
      <c r="D46">
        <v>70</v>
      </c>
      <c r="E46">
        <v>3.19</v>
      </c>
      <c r="F46">
        <f t="shared" si="1"/>
        <v>21.9435736677116</v>
      </c>
    </row>
    <row r="47" spans="1:6" x14ac:dyDescent="0.3">
      <c r="E47" s="1" t="s">
        <v>27</v>
      </c>
      <c r="F47" s="1">
        <f>SUM(F39:F46)</f>
        <v>170.4704103429462</v>
      </c>
    </row>
    <row r="48" spans="1:6" x14ac:dyDescent="0.3">
      <c r="A48" t="s">
        <v>9</v>
      </c>
    </row>
    <row r="49" spans="1:20" x14ac:dyDescent="0.3">
      <c r="A49" t="s">
        <v>104</v>
      </c>
    </row>
    <row r="50" spans="1:20" x14ac:dyDescent="0.3">
      <c r="A50" t="s">
        <v>105</v>
      </c>
    </row>
    <row r="51" spans="1:20" x14ac:dyDescent="0.3">
      <c r="A51" t="s">
        <v>23</v>
      </c>
    </row>
    <row r="53" spans="1:20" x14ac:dyDescent="0.3">
      <c r="A53" t="s">
        <v>26</v>
      </c>
    </row>
    <row r="54" spans="1:20" x14ac:dyDescent="0.3">
      <c r="A54" t="s">
        <v>28</v>
      </c>
    </row>
    <row r="55" spans="1:20" x14ac:dyDescent="0.3">
      <c r="A55" t="s">
        <v>29</v>
      </c>
    </row>
    <row r="56" spans="1:20" x14ac:dyDescent="0.3">
      <c r="A56" t="s">
        <v>30</v>
      </c>
    </row>
    <row r="57" spans="1:20" x14ac:dyDescent="0.3">
      <c r="A57" s="4" t="s">
        <v>31</v>
      </c>
      <c r="B57" s="4"/>
      <c r="C57" s="4"/>
      <c r="D57" s="4"/>
      <c r="E57" s="4"/>
      <c r="F57" s="4"/>
      <c r="G57" s="4"/>
      <c r="H57" s="4"/>
      <c r="I57" s="4"/>
      <c r="J57" s="4"/>
      <c r="K57" s="4"/>
      <c r="L57" s="4"/>
      <c r="M57" s="4"/>
      <c r="N57" s="4"/>
      <c r="O57" s="4"/>
      <c r="P57" s="4"/>
      <c r="Q57" s="4"/>
      <c r="R57" s="4"/>
      <c r="S57" s="4"/>
      <c r="T57" s="4"/>
    </row>
    <row r="59" spans="1:20" x14ac:dyDescent="0.3">
      <c r="A59" t="s">
        <v>32</v>
      </c>
    </row>
    <row r="60" spans="1:20" x14ac:dyDescent="0.3">
      <c r="A60" t="s">
        <v>33</v>
      </c>
    </row>
    <row r="61" spans="1:20" x14ac:dyDescent="0.3">
      <c r="A61" t="s">
        <v>34</v>
      </c>
    </row>
    <row r="63" spans="1:20" x14ac:dyDescent="0.3">
      <c r="A63" t="s">
        <v>35</v>
      </c>
    </row>
    <row r="64" spans="1:20" x14ac:dyDescent="0.3">
      <c r="A64" t="s">
        <v>36</v>
      </c>
    </row>
    <row r="65" spans="1:1" x14ac:dyDescent="0.3">
      <c r="A65" t="s">
        <v>37</v>
      </c>
    </row>
    <row r="66" spans="1:1" x14ac:dyDescent="0.3">
      <c r="A66" t="s">
        <v>38</v>
      </c>
    </row>
    <row r="67" spans="1:1" x14ac:dyDescent="0.3">
      <c r="A67" t="s">
        <v>39</v>
      </c>
    </row>
    <row r="68" spans="1:1" x14ac:dyDescent="0.3">
      <c r="A68" t="s">
        <v>40</v>
      </c>
    </row>
    <row r="69" spans="1:1" x14ac:dyDescent="0.3">
      <c r="A69" t="s">
        <v>41</v>
      </c>
    </row>
    <row r="70" spans="1:1" x14ac:dyDescent="0.3">
      <c r="A70" t="s">
        <v>42</v>
      </c>
    </row>
    <row r="71" spans="1:1" x14ac:dyDescent="0.3">
      <c r="A71" t="s">
        <v>43</v>
      </c>
    </row>
    <row r="73" spans="1:1" x14ac:dyDescent="0.3">
      <c r="A73" t="s">
        <v>44</v>
      </c>
    </row>
    <row r="75" spans="1:1" x14ac:dyDescent="0.3">
      <c r="A75" t="s">
        <v>45</v>
      </c>
    </row>
    <row r="76" spans="1:1" x14ac:dyDescent="0.3">
      <c r="A76" t="s">
        <v>46</v>
      </c>
    </row>
    <row r="77" spans="1:1" x14ac:dyDescent="0.3">
      <c r="A77" t="s">
        <v>47</v>
      </c>
    </row>
    <row r="78" spans="1:1" x14ac:dyDescent="0.3">
      <c r="A78" t="s">
        <v>48</v>
      </c>
    </row>
    <row r="79" spans="1:1" x14ac:dyDescent="0.3">
      <c r="A79" t="s">
        <v>49</v>
      </c>
    </row>
    <row r="80" spans="1:1" x14ac:dyDescent="0.3">
      <c r="A80" t="s">
        <v>50</v>
      </c>
    </row>
    <row r="81" spans="1:8" x14ac:dyDescent="0.3">
      <c r="A81" t="s">
        <v>51</v>
      </c>
    </row>
    <row r="82" spans="1:8" x14ac:dyDescent="0.3">
      <c r="A82" t="s">
        <v>52</v>
      </c>
    </row>
    <row r="83" spans="1:8" x14ac:dyDescent="0.3">
      <c r="A83" t="s">
        <v>53</v>
      </c>
    </row>
    <row r="85" spans="1:8" x14ac:dyDescent="0.3">
      <c r="A85" t="s">
        <v>54</v>
      </c>
    </row>
    <row r="86" spans="1:8" x14ac:dyDescent="0.3">
      <c r="A86" t="s">
        <v>16</v>
      </c>
      <c r="B86" t="s">
        <v>1</v>
      </c>
      <c r="C86" t="s">
        <v>2</v>
      </c>
      <c r="D86" t="s">
        <v>58</v>
      </c>
      <c r="E86" s="4" t="s">
        <v>55</v>
      </c>
      <c r="F86" s="4"/>
      <c r="G86" t="s">
        <v>57</v>
      </c>
      <c r="H86" t="s">
        <v>56</v>
      </c>
    </row>
    <row r="87" spans="1:8" x14ac:dyDescent="0.3">
      <c r="A87">
        <v>0</v>
      </c>
      <c r="B87">
        <v>100</v>
      </c>
      <c r="D87">
        <v>-100</v>
      </c>
      <c r="E87" s="4">
        <f>1/(1+17%)^A87</f>
        <v>1</v>
      </c>
      <c r="F87" s="4"/>
      <c r="G87">
        <v>-100</v>
      </c>
      <c r="H87">
        <v>-100</v>
      </c>
    </row>
    <row r="88" spans="1:8" x14ac:dyDescent="0.3">
      <c r="A88">
        <v>1</v>
      </c>
      <c r="B88">
        <v>0</v>
      </c>
      <c r="C88">
        <v>30</v>
      </c>
      <c r="D88">
        <v>30</v>
      </c>
      <c r="E88" s="4">
        <f t="shared" ref="E88:E92" si="2">1/(1+17%)^A88</f>
        <v>0.85470085470085477</v>
      </c>
      <c r="F88" s="4"/>
      <c r="G88">
        <v>25.64</v>
      </c>
      <c r="H88">
        <v>-74.358974358974365</v>
      </c>
    </row>
    <row r="89" spans="1:8" x14ac:dyDescent="0.3">
      <c r="A89">
        <v>2</v>
      </c>
      <c r="B89">
        <v>0</v>
      </c>
      <c r="C89">
        <v>30</v>
      </c>
      <c r="D89">
        <v>30</v>
      </c>
      <c r="E89" s="4">
        <f t="shared" si="2"/>
        <v>0.73051355102637161</v>
      </c>
      <c r="F89" s="4"/>
      <c r="G89">
        <v>21.91</v>
      </c>
      <c r="H89">
        <v>-52.44356782818322</v>
      </c>
    </row>
    <row r="90" spans="1:8" x14ac:dyDescent="0.3">
      <c r="A90">
        <v>3</v>
      </c>
      <c r="B90">
        <v>0</v>
      </c>
      <c r="C90">
        <v>30</v>
      </c>
      <c r="D90">
        <v>30</v>
      </c>
      <c r="E90" s="4">
        <f t="shared" si="2"/>
        <v>0.62437055643279626</v>
      </c>
      <c r="F90" s="4"/>
      <c r="G90">
        <v>18.72</v>
      </c>
      <c r="H90">
        <v>-33.712451135199331</v>
      </c>
    </row>
    <row r="91" spans="1:8" x14ac:dyDescent="0.3">
      <c r="A91">
        <v>4</v>
      </c>
      <c r="B91">
        <v>0</v>
      </c>
      <c r="C91">
        <v>40</v>
      </c>
      <c r="D91">
        <v>40</v>
      </c>
      <c r="E91" s="4">
        <f t="shared" si="2"/>
        <v>0.53365004823315931</v>
      </c>
      <c r="F91" s="4"/>
      <c r="G91">
        <v>21.34</v>
      </c>
      <c r="H91">
        <v>-12.366449205872957</v>
      </c>
    </row>
    <row r="92" spans="1:8" x14ac:dyDescent="0.3">
      <c r="A92">
        <v>5</v>
      </c>
      <c r="B92">
        <v>0</v>
      </c>
      <c r="C92">
        <v>40</v>
      </c>
      <c r="D92">
        <v>40</v>
      </c>
      <c r="E92" s="4">
        <f t="shared" si="2"/>
        <v>0.45611115233603361</v>
      </c>
      <c r="F92" s="4"/>
      <c r="G92">
        <v>18.239999999999998</v>
      </c>
      <c r="H92">
        <v>5.8779968875683863</v>
      </c>
    </row>
    <row r="94" spans="1:8" x14ac:dyDescent="0.3">
      <c r="A94" t="s">
        <v>59</v>
      </c>
    </row>
    <row r="95" spans="1:8" x14ac:dyDescent="0.3">
      <c r="A95" t="s">
        <v>60</v>
      </c>
    </row>
    <row r="96" spans="1:8" x14ac:dyDescent="0.3">
      <c r="A96" t="s">
        <v>61</v>
      </c>
    </row>
    <row r="97" spans="1:8" x14ac:dyDescent="0.3">
      <c r="A97" t="s">
        <v>62</v>
      </c>
    </row>
    <row r="98" spans="1:8" x14ac:dyDescent="0.3">
      <c r="A98" t="s">
        <v>63</v>
      </c>
    </row>
    <row r="100" spans="1:8" x14ac:dyDescent="0.3">
      <c r="A100" t="s">
        <v>64</v>
      </c>
    </row>
    <row r="101" spans="1:8" x14ac:dyDescent="0.3">
      <c r="A101" t="s">
        <v>65</v>
      </c>
    </row>
    <row r="102" spans="1:8" x14ac:dyDescent="0.3">
      <c r="A102" t="s">
        <v>66</v>
      </c>
    </row>
    <row r="103" spans="1:8" x14ac:dyDescent="0.3">
      <c r="A103" t="s">
        <v>67</v>
      </c>
    </row>
    <row r="104" spans="1:8" x14ac:dyDescent="0.3">
      <c r="A104" t="s">
        <v>68</v>
      </c>
    </row>
    <row r="105" spans="1:8" x14ac:dyDescent="0.3">
      <c r="A105" t="s">
        <v>69</v>
      </c>
    </row>
    <row r="106" spans="1:8" x14ac:dyDescent="0.3">
      <c r="A106" t="s">
        <v>70</v>
      </c>
    </row>
    <row r="107" spans="1:8" x14ac:dyDescent="0.3">
      <c r="A107" t="s">
        <v>71</v>
      </c>
    </row>
    <row r="109" spans="1:8" x14ac:dyDescent="0.3">
      <c r="A109" t="s">
        <v>72</v>
      </c>
    </row>
    <row r="110" spans="1:8" x14ac:dyDescent="0.3">
      <c r="B110" t="s">
        <v>73</v>
      </c>
      <c r="C110" t="s">
        <v>74</v>
      </c>
      <c r="D110" t="s">
        <v>75</v>
      </c>
      <c r="E110" t="s">
        <v>76</v>
      </c>
      <c r="F110" t="s">
        <v>77</v>
      </c>
      <c r="G110" t="s">
        <v>78</v>
      </c>
      <c r="H110" t="s">
        <v>85</v>
      </c>
    </row>
    <row r="111" spans="1:8" x14ac:dyDescent="0.3">
      <c r="A111" t="s">
        <v>79</v>
      </c>
      <c r="B111">
        <v>9</v>
      </c>
      <c r="C111">
        <v>5</v>
      </c>
      <c r="D111">
        <v>2</v>
      </c>
      <c r="E111">
        <v>0</v>
      </c>
      <c r="F111">
        <v>2</v>
      </c>
      <c r="G111">
        <v>5</v>
      </c>
      <c r="H111">
        <f>SUMPRODUCT(B111:G111, B$116:G$116)</f>
        <v>68</v>
      </c>
    </row>
    <row r="112" spans="1:8" x14ac:dyDescent="0.3">
      <c r="A112" t="s">
        <v>80</v>
      </c>
      <c r="B112">
        <v>2</v>
      </c>
      <c r="C112">
        <v>6</v>
      </c>
      <c r="D112">
        <v>2</v>
      </c>
      <c r="E112">
        <v>0</v>
      </c>
      <c r="F112">
        <v>5</v>
      </c>
      <c r="G112">
        <v>1</v>
      </c>
      <c r="H112">
        <f t="shared" ref="H112:H115" si="3">SUMPRODUCT(B112:G112, B$116:G$116)</f>
        <v>50</v>
      </c>
    </row>
    <row r="113" spans="1:8" x14ac:dyDescent="0.3">
      <c r="A113" t="s">
        <v>81</v>
      </c>
      <c r="B113">
        <v>6</v>
      </c>
      <c r="C113">
        <v>8</v>
      </c>
      <c r="D113">
        <v>2</v>
      </c>
      <c r="E113">
        <v>2</v>
      </c>
      <c r="F113">
        <v>6</v>
      </c>
      <c r="G113">
        <v>0</v>
      </c>
      <c r="H113">
        <f t="shared" si="3"/>
        <v>72</v>
      </c>
    </row>
    <row r="114" spans="1:8" x14ac:dyDescent="0.3">
      <c r="A114" t="s">
        <v>82</v>
      </c>
      <c r="B114">
        <v>1</v>
      </c>
      <c r="C114">
        <v>1</v>
      </c>
      <c r="D114">
        <v>5</v>
      </c>
      <c r="E114">
        <v>10</v>
      </c>
      <c r="F114">
        <v>5</v>
      </c>
      <c r="G114">
        <v>6</v>
      </c>
      <c r="H114">
        <f t="shared" si="3"/>
        <v>80</v>
      </c>
    </row>
    <row r="115" spans="1:8" x14ac:dyDescent="0.3">
      <c r="A115" t="s">
        <v>83</v>
      </c>
      <c r="B115">
        <v>3</v>
      </c>
      <c r="C115">
        <v>10</v>
      </c>
      <c r="D115">
        <v>9</v>
      </c>
      <c r="E115">
        <v>1</v>
      </c>
      <c r="F115">
        <v>8</v>
      </c>
      <c r="G115">
        <v>0</v>
      </c>
      <c r="H115">
        <f t="shared" si="3"/>
        <v>103</v>
      </c>
    </row>
    <row r="116" spans="1:8" x14ac:dyDescent="0.3">
      <c r="A116" t="s">
        <v>84</v>
      </c>
      <c r="B116">
        <v>2</v>
      </c>
      <c r="C116">
        <v>5</v>
      </c>
      <c r="D116">
        <v>4</v>
      </c>
      <c r="E116">
        <v>3</v>
      </c>
      <c r="F116">
        <v>1</v>
      </c>
      <c r="G116">
        <v>3</v>
      </c>
    </row>
    <row r="118" spans="1:8" x14ac:dyDescent="0.3">
      <c r="A118" t="s">
        <v>86</v>
      </c>
    </row>
    <row r="119" spans="1:8" x14ac:dyDescent="0.3">
      <c r="A119" t="s">
        <v>87</v>
      </c>
    </row>
    <row r="120" spans="1:8" x14ac:dyDescent="0.3">
      <c r="A120" t="s">
        <v>88</v>
      </c>
    </row>
    <row r="121" spans="1:8" x14ac:dyDescent="0.3">
      <c r="A121" s="2" t="s">
        <v>91</v>
      </c>
    </row>
    <row r="122" spans="1:8" x14ac:dyDescent="0.3">
      <c r="A122" s="2" t="s">
        <v>90</v>
      </c>
    </row>
    <row r="123" spans="1:8" x14ac:dyDescent="0.3">
      <c r="A123" s="2" t="s">
        <v>89</v>
      </c>
    </row>
    <row r="124" spans="1:8" x14ac:dyDescent="0.3">
      <c r="A124" s="2" t="s">
        <v>92</v>
      </c>
    </row>
    <row r="125" spans="1:8" x14ac:dyDescent="0.3">
      <c r="A125" s="2" t="s">
        <v>93</v>
      </c>
    </row>
    <row r="126" spans="1:8" x14ac:dyDescent="0.3">
      <c r="A126" s="5" t="s">
        <v>94</v>
      </c>
      <c r="B126" s="6"/>
      <c r="C126" s="6"/>
      <c r="D126" s="6"/>
      <c r="E126" s="6"/>
      <c r="F126" s="6"/>
      <c r="G126" s="6"/>
    </row>
    <row r="127" spans="1:8" x14ac:dyDescent="0.3">
      <c r="A127" s="6"/>
      <c r="B127" s="6"/>
      <c r="C127" s="6"/>
      <c r="D127" s="6"/>
      <c r="E127" s="6"/>
      <c r="F127" s="6"/>
      <c r="G127" s="6"/>
    </row>
    <row r="128" spans="1:8" ht="66" customHeight="1" x14ac:dyDescent="0.3">
      <c r="A128" s="6"/>
      <c r="B128" s="6"/>
      <c r="C128" s="6"/>
      <c r="D128" s="6"/>
      <c r="E128" s="6"/>
      <c r="F128" s="6"/>
      <c r="G128" s="6"/>
    </row>
    <row r="129" spans="1:1" x14ac:dyDescent="0.3">
      <c r="A129" s="3" t="s">
        <v>96</v>
      </c>
    </row>
    <row r="130" spans="1:1" x14ac:dyDescent="0.3">
      <c r="A130" t="s">
        <v>95</v>
      </c>
    </row>
    <row r="131" spans="1:1" x14ac:dyDescent="0.3">
      <c r="A131" t="s">
        <v>97</v>
      </c>
    </row>
    <row r="132" spans="1:1" x14ac:dyDescent="0.3">
      <c r="A132" t="s">
        <v>98</v>
      </c>
    </row>
    <row r="134" spans="1:1" x14ac:dyDescent="0.3">
      <c r="A134" t="s">
        <v>99</v>
      </c>
    </row>
    <row r="135" spans="1:1" x14ac:dyDescent="0.3">
      <c r="A135" t="s">
        <v>100</v>
      </c>
    </row>
    <row r="136" spans="1:1" x14ac:dyDescent="0.3">
      <c r="A136" t="s">
        <v>101</v>
      </c>
    </row>
    <row r="137" spans="1:1" x14ac:dyDescent="0.3">
      <c r="A137" t="s">
        <v>102</v>
      </c>
    </row>
    <row r="138" spans="1:1" x14ac:dyDescent="0.3">
      <c r="A138" s="2" t="s">
        <v>103</v>
      </c>
    </row>
  </sheetData>
  <mergeCells count="11">
    <mergeCell ref="A1:B1"/>
    <mergeCell ref="A10:B10"/>
    <mergeCell ref="A57:T57"/>
    <mergeCell ref="E92:F92"/>
    <mergeCell ref="A126:G128"/>
    <mergeCell ref="E86:F86"/>
    <mergeCell ref="E87:F87"/>
    <mergeCell ref="E88:F88"/>
    <mergeCell ref="E89:F89"/>
    <mergeCell ref="E90:F90"/>
    <mergeCell ref="E91:F9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Liên Nguyễn Thị Kim</dc:creator>
  <cp:lastModifiedBy>Liên Nguyễn Thị Kim</cp:lastModifiedBy>
  <dcterms:created xsi:type="dcterms:W3CDTF">2025-09-16T08:53:59Z</dcterms:created>
  <dcterms:modified xsi:type="dcterms:W3CDTF">2025-09-18T06:27:48Z</dcterms:modified>
</cp:coreProperties>
</file>