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esbethgijbels/Desktop/AVspeech_development/Data/"/>
    </mc:Choice>
  </mc:AlternateContent>
  <xr:revisionPtr revIDLastSave="0" documentId="13_ncr:1_{0E720E67-19F8-7C4E-83E9-E0C745D5F6EC}" xr6:coauthVersionLast="47" xr6:coauthVersionMax="47" xr10:uidLastSave="{00000000-0000-0000-0000-000000000000}"/>
  <bookViews>
    <workbookView xWindow="1660" yWindow="500" windowWidth="27140" windowHeight="16580" activeTab="4" xr2:uid="{349FEDDE-BBA8-A94D-BB38-FBEBDF8A2680}"/>
  </bookViews>
  <sheets>
    <sheet name="typical" sheetId="1" r:id="rId1"/>
    <sheet name="A.V.AV per SNR" sheetId="15" r:id="rId2"/>
    <sheet name="A_cat" sheetId="12" r:id="rId3"/>
    <sheet name="A.V.AV" sheetId="10" r:id="rId4"/>
    <sheet name="Modal_SN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9" i="1" l="1"/>
  <c r="U128" i="1"/>
  <c r="U154" i="1"/>
  <c r="U137" i="1"/>
  <c r="U110" i="1"/>
  <c r="U107" i="1"/>
  <c r="U92" i="1"/>
  <c r="S159" i="1"/>
  <c r="T159" i="1" s="1"/>
  <c r="M445" i="12"/>
  <c r="M193" i="12"/>
  <c r="M367" i="12"/>
  <c r="M388" i="12"/>
  <c r="M55" i="12"/>
  <c r="M70" i="12"/>
  <c r="M148" i="12"/>
  <c r="M361" i="12"/>
  <c r="M400" i="12"/>
  <c r="M430" i="12"/>
  <c r="M457" i="12"/>
  <c r="M64" i="12"/>
  <c r="M94" i="12"/>
  <c r="M145" i="12"/>
  <c r="M166" i="12"/>
  <c r="M283" i="12"/>
  <c r="M289" i="12"/>
  <c r="M292" i="12"/>
  <c r="M316" i="12"/>
  <c r="M415" i="12"/>
  <c r="M463" i="12"/>
  <c r="M472" i="12"/>
  <c r="M247" i="12"/>
  <c r="M52" i="12"/>
  <c r="M97" i="12"/>
  <c r="M142" i="12"/>
  <c r="M181" i="12"/>
  <c r="M202" i="12"/>
  <c r="M205" i="12"/>
  <c r="M304" i="12"/>
  <c r="M337" i="12"/>
  <c r="M364" i="12"/>
  <c r="M439" i="12"/>
  <c r="M442" i="12"/>
  <c r="M10" i="12"/>
  <c r="M13" i="12"/>
  <c r="M103" i="12"/>
  <c r="M139" i="12"/>
  <c r="M232" i="12"/>
  <c r="M235" i="12"/>
  <c r="M238" i="12"/>
  <c r="M313" i="12"/>
  <c r="M370" i="12"/>
  <c r="M376" i="12"/>
  <c r="M382" i="12"/>
  <c r="M394" i="12"/>
  <c r="M451" i="12"/>
  <c r="M4" i="12"/>
  <c r="M22" i="12"/>
  <c r="M58" i="12"/>
  <c r="M130" i="12"/>
  <c r="M133" i="12"/>
  <c r="M178" i="12"/>
  <c r="M190" i="12"/>
  <c r="M214" i="12"/>
  <c r="M229" i="12"/>
  <c r="M241" i="12"/>
  <c r="M244" i="12"/>
  <c r="M259" i="12"/>
  <c r="M322" i="12"/>
  <c r="M355" i="12"/>
  <c r="M373" i="12"/>
  <c r="M397" i="12"/>
  <c r="M403" i="12"/>
  <c r="M412" i="12"/>
  <c r="M421" i="12"/>
  <c r="M436" i="12"/>
  <c r="M466" i="12"/>
  <c r="M481" i="12"/>
  <c r="M31" i="12"/>
  <c r="M46" i="12"/>
  <c r="M82" i="12"/>
  <c r="M88" i="12"/>
  <c r="M109" i="12"/>
  <c r="M124" i="12"/>
  <c r="M127" i="12"/>
  <c r="M172" i="12"/>
  <c r="M187" i="12"/>
  <c r="M211" i="12"/>
  <c r="M217" i="12"/>
  <c r="M220" i="12"/>
  <c r="M226" i="12"/>
  <c r="M250" i="12"/>
  <c r="M262" i="12"/>
  <c r="M265" i="12"/>
  <c r="M274" i="12"/>
  <c r="M286" i="12"/>
  <c r="M295" i="12"/>
  <c r="M298" i="12"/>
  <c r="M310" i="12"/>
  <c r="M319" i="12"/>
  <c r="M334" i="12"/>
  <c r="M424" i="12"/>
  <c r="M427" i="12"/>
  <c r="M28" i="12"/>
  <c r="M43" i="12"/>
  <c r="M67" i="12"/>
  <c r="M76" i="12"/>
  <c r="M91" i="12"/>
  <c r="M106" i="12"/>
  <c r="M112" i="12"/>
  <c r="M118" i="12"/>
  <c r="M157" i="12"/>
  <c r="M163" i="12"/>
  <c r="M169" i="12"/>
  <c r="M184" i="12"/>
  <c r="M208" i="12"/>
  <c r="M253" i="12"/>
  <c r="M271" i="12"/>
  <c r="M325" i="12"/>
  <c r="M379" i="12"/>
  <c r="M385" i="12"/>
  <c r="M409" i="12"/>
  <c r="M418" i="12"/>
  <c r="M454" i="12"/>
  <c r="M460" i="12"/>
  <c r="M475" i="12"/>
  <c r="M484" i="12"/>
  <c r="M7" i="12"/>
  <c r="M19" i="12"/>
  <c r="M37" i="12"/>
  <c r="M79" i="12"/>
  <c r="M85" i="12"/>
  <c r="M115" i="12"/>
  <c r="M121" i="12"/>
  <c r="M136" i="12"/>
  <c r="M151" i="12"/>
  <c r="M154" i="12"/>
  <c r="M256" i="12"/>
  <c r="M307" i="12"/>
  <c r="M349" i="12"/>
  <c r="M352" i="12"/>
  <c r="M358" i="12"/>
  <c r="M406" i="12"/>
  <c r="M16" i="12"/>
  <c r="M25" i="12"/>
  <c r="M160" i="12"/>
  <c r="M199" i="12"/>
  <c r="M223" i="12"/>
  <c r="M301" i="12"/>
  <c r="M346" i="12"/>
  <c r="M391" i="12"/>
  <c r="M433" i="12"/>
  <c r="M34" i="12"/>
  <c r="M40" i="12"/>
  <c r="M49" i="12"/>
  <c r="M61" i="12"/>
  <c r="M73" i="12"/>
  <c r="M100" i="12"/>
  <c r="M175" i="12"/>
  <c r="M196" i="12"/>
  <c r="M268" i="12"/>
  <c r="M280" i="12"/>
  <c r="M328" i="12"/>
  <c r="M343" i="12"/>
  <c r="M448" i="12"/>
  <c r="M469" i="12"/>
  <c r="M478" i="12"/>
  <c r="M277" i="12"/>
  <c r="M340" i="12"/>
  <c r="M331" i="12"/>
  <c r="M450" i="12"/>
  <c r="M54" i="12"/>
  <c r="M192" i="12"/>
  <c r="M474" i="12"/>
  <c r="M201" i="12"/>
  <c r="M273" i="12"/>
  <c r="M297" i="12"/>
  <c r="M372" i="12"/>
  <c r="M381" i="12"/>
  <c r="M462" i="12"/>
  <c r="M21" i="12"/>
  <c r="M111" i="12"/>
  <c r="M195" i="12"/>
  <c r="M234" i="12"/>
  <c r="M288" i="12"/>
  <c r="M291" i="12"/>
  <c r="M330" i="12"/>
  <c r="M387" i="12"/>
  <c r="M399" i="12"/>
  <c r="M465" i="12"/>
  <c r="M75" i="12"/>
  <c r="M147" i="12"/>
  <c r="M153" i="12"/>
  <c r="M162" i="12"/>
  <c r="M282" i="12"/>
  <c r="M315" i="12"/>
  <c r="M321" i="12"/>
  <c r="M378" i="12"/>
  <c r="M441" i="12"/>
  <c r="M444" i="12"/>
  <c r="M471" i="12"/>
  <c r="M219" i="12"/>
  <c r="M69" i="12"/>
  <c r="M72" i="12"/>
  <c r="M87" i="12"/>
  <c r="M93" i="12"/>
  <c r="M102" i="12"/>
  <c r="M156" i="12"/>
  <c r="M228" i="12"/>
  <c r="M231" i="12"/>
  <c r="M249" i="12"/>
  <c r="M345" i="12"/>
  <c r="M414" i="12"/>
  <c r="M447" i="12"/>
  <c r="M456" i="12"/>
  <c r="M459" i="12"/>
  <c r="M360" i="12"/>
  <c r="M24" i="12"/>
  <c r="M30" i="12"/>
  <c r="M78" i="12"/>
  <c r="M90" i="12"/>
  <c r="M96" i="12"/>
  <c r="M141" i="12"/>
  <c r="M144" i="12"/>
  <c r="M165" i="12"/>
  <c r="M171" i="12"/>
  <c r="M204" i="12"/>
  <c r="M213" i="12"/>
  <c r="M222" i="12"/>
  <c r="M243" i="12"/>
  <c r="M255" i="12"/>
  <c r="M300" i="12"/>
  <c r="M342" i="12"/>
  <c r="M363" i="12"/>
  <c r="M402" i="12"/>
  <c r="M420" i="12"/>
  <c r="M432" i="12"/>
  <c r="M246" i="12"/>
  <c r="M3" i="12"/>
  <c r="M9" i="12"/>
  <c r="M15" i="12"/>
  <c r="M42" i="12"/>
  <c r="M45" i="12"/>
  <c r="M51" i="12"/>
  <c r="M57" i="12"/>
  <c r="M66" i="12"/>
  <c r="M138" i="12"/>
  <c r="M159" i="12"/>
  <c r="M180" i="12"/>
  <c r="M183" i="12"/>
  <c r="M189" i="12"/>
  <c r="M225" i="12"/>
  <c r="M240" i="12"/>
  <c r="M267" i="12"/>
  <c r="M270" i="12"/>
  <c r="M276" i="12"/>
  <c r="M285" i="12"/>
  <c r="M357" i="12"/>
  <c r="M369" i="12"/>
  <c r="M375" i="12"/>
  <c r="M384" i="12"/>
  <c r="M393" i="12"/>
  <c r="M405" i="12"/>
  <c r="M411" i="12"/>
  <c r="M453" i="12"/>
  <c r="M468" i="12"/>
  <c r="M480" i="12"/>
  <c r="M63" i="12"/>
  <c r="M81" i="12"/>
  <c r="M99" i="12"/>
  <c r="M108" i="12"/>
  <c r="M114" i="12"/>
  <c r="M123" i="12"/>
  <c r="M126" i="12"/>
  <c r="M132" i="12"/>
  <c r="M135" i="12"/>
  <c r="M168" i="12"/>
  <c r="M174" i="12"/>
  <c r="M177" i="12"/>
  <c r="M186" i="12"/>
  <c r="M198" i="12"/>
  <c r="M216" i="12"/>
  <c r="M237" i="12"/>
  <c r="M258" i="12"/>
  <c r="M294" i="12"/>
  <c r="M306" i="12"/>
  <c r="M312" i="12"/>
  <c r="M318" i="12"/>
  <c r="M348" i="12"/>
  <c r="M396" i="12"/>
  <c r="M408" i="12"/>
  <c r="M423" i="12"/>
  <c r="M426" i="12"/>
  <c r="M18" i="12"/>
  <c r="M39" i="12"/>
  <c r="M60" i="12"/>
  <c r="M84" i="12"/>
  <c r="M105" i="12"/>
  <c r="M120" i="12"/>
  <c r="M129" i="12"/>
  <c r="M264" i="12"/>
  <c r="M303" i="12"/>
  <c r="M339" i="12"/>
  <c r="M354" i="12"/>
  <c r="M390" i="12"/>
  <c r="M417" i="12"/>
  <c r="M12" i="12"/>
  <c r="M27" i="12"/>
  <c r="M36" i="12"/>
  <c r="M48" i="12"/>
  <c r="M117" i="12"/>
  <c r="M150" i="12"/>
  <c r="M207" i="12"/>
  <c r="M261" i="12"/>
  <c r="M324" i="12"/>
  <c r="M333" i="12"/>
  <c r="M336" i="12"/>
  <c r="M483" i="12"/>
  <c r="M6" i="12"/>
  <c r="M33" i="12"/>
  <c r="M210" i="12"/>
  <c r="M279" i="12"/>
  <c r="M309" i="12"/>
  <c r="M327" i="12"/>
  <c r="M351" i="12"/>
  <c r="M477" i="12"/>
  <c r="M252" i="12"/>
  <c r="M366" i="12"/>
  <c r="M435" i="12"/>
  <c r="M438" i="12"/>
  <c r="M429" i="12"/>
  <c r="M329" i="12"/>
  <c r="M419" i="12"/>
  <c r="M425" i="12"/>
  <c r="M461" i="12"/>
  <c r="M53" i="12"/>
  <c r="M89" i="12"/>
  <c r="M200" i="12"/>
  <c r="M290" i="12"/>
  <c r="M293" i="12"/>
  <c r="M296" i="12"/>
  <c r="M443" i="12"/>
  <c r="M20" i="12"/>
  <c r="M62" i="12"/>
  <c r="M191" i="12"/>
  <c r="M233" i="12"/>
  <c r="M272" i="12"/>
  <c r="M380" i="12"/>
  <c r="M383" i="12"/>
  <c r="M434" i="12"/>
  <c r="M464" i="12"/>
  <c r="M17" i="12"/>
  <c r="M29" i="12"/>
  <c r="M74" i="12"/>
  <c r="M77" i="12"/>
  <c r="M80" i="12"/>
  <c r="M86" i="12"/>
  <c r="M107" i="12"/>
  <c r="M179" i="12"/>
  <c r="M188" i="12"/>
  <c r="M227" i="12"/>
  <c r="M344" i="12"/>
  <c r="M362" i="12"/>
  <c r="M371" i="12"/>
  <c r="M398" i="12"/>
  <c r="M437" i="12"/>
  <c r="M479" i="12"/>
  <c r="M482" i="12"/>
  <c r="M359" i="12"/>
  <c r="M218" i="12"/>
  <c r="M56" i="12"/>
  <c r="M68" i="12"/>
  <c r="M95" i="12"/>
  <c r="M134" i="12"/>
  <c r="M137" i="12"/>
  <c r="M146" i="12"/>
  <c r="M155" i="12"/>
  <c r="M170" i="12"/>
  <c r="M176" i="12"/>
  <c r="M194" i="12"/>
  <c r="M239" i="12"/>
  <c r="M278" i="12"/>
  <c r="M281" i="12"/>
  <c r="M287" i="12"/>
  <c r="M314" i="12"/>
  <c r="M347" i="12"/>
  <c r="M368" i="12"/>
  <c r="M377" i="12"/>
  <c r="M422" i="12"/>
  <c r="M446" i="12"/>
  <c r="M458" i="12"/>
  <c r="M470" i="12"/>
  <c r="M476" i="12"/>
  <c r="M245" i="12"/>
  <c r="M5" i="12"/>
  <c r="M11" i="12"/>
  <c r="M92" i="12"/>
  <c r="M104" i="12"/>
  <c r="M122" i="12"/>
  <c r="M140" i="12"/>
  <c r="M149" i="12"/>
  <c r="M164" i="12"/>
  <c r="M236" i="12"/>
  <c r="M242" i="12"/>
  <c r="M251" i="12"/>
  <c r="M257" i="12"/>
  <c r="M260" i="12"/>
  <c r="M263" i="12"/>
  <c r="M266" i="12"/>
  <c r="M284" i="12"/>
  <c r="M311" i="12"/>
  <c r="M356" i="12"/>
  <c r="M365" i="12"/>
  <c r="M374" i="12"/>
  <c r="M404" i="12"/>
  <c r="M410" i="12"/>
  <c r="M413" i="12"/>
  <c r="M431" i="12"/>
  <c r="M440" i="12"/>
  <c r="M455" i="12"/>
  <c r="M197" i="12"/>
  <c r="M32" i="12"/>
  <c r="M38" i="12"/>
  <c r="M44" i="12"/>
  <c r="M50" i="12"/>
  <c r="M71" i="12"/>
  <c r="M110" i="12"/>
  <c r="M113" i="12"/>
  <c r="M125" i="12"/>
  <c r="M128" i="12"/>
  <c r="M161" i="12"/>
  <c r="M182" i="12"/>
  <c r="M209" i="12"/>
  <c r="M212" i="12"/>
  <c r="M215" i="12"/>
  <c r="M248" i="12"/>
  <c r="M269" i="12"/>
  <c r="M275" i="12"/>
  <c r="M302" i="12"/>
  <c r="M305" i="12"/>
  <c r="M332" i="12"/>
  <c r="M341" i="12"/>
  <c r="M386" i="12"/>
  <c r="M389" i="12"/>
  <c r="M401" i="12"/>
  <c r="M449" i="12"/>
  <c r="M452" i="12"/>
  <c r="M158" i="12"/>
  <c r="M2" i="12"/>
  <c r="M8" i="12"/>
  <c r="M23" i="12"/>
  <c r="M35" i="12"/>
  <c r="M41" i="12"/>
  <c r="M65" i="12"/>
  <c r="M83" i="12"/>
  <c r="M98" i="12"/>
  <c r="M101" i="12"/>
  <c r="M119" i="12"/>
  <c r="M143" i="12"/>
  <c r="M152" i="12"/>
  <c r="M173" i="12"/>
  <c r="M185" i="12"/>
  <c r="M203" i="12"/>
  <c r="M206" i="12"/>
  <c r="M221" i="12"/>
  <c r="M230" i="12"/>
  <c r="M254" i="12"/>
  <c r="M320" i="12"/>
  <c r="M326" i="12"/>
  <c r="M335" i="12"/>
  <c r="M350" i="12"/>
  <c r="M353" i="12"/>
  <c r="M392" i="12"/>
  <c r="M395" i="12"/>
  <c r="M407" i="12"/>
  <c r="M416" i="12"/>
  <c r="M467" i="12"/>
  <c r="M473" i="12"/>
  <c r="M14" i="12"/>
  <c r="M26" i="12"/>
  <c r="M116" i="12"/>
  <c r="M131" i="12"/>
  <c r="M167" i="12"/>
  <c r="M224" i="12"/>
  <c r="M299" i="12"/>
  <c r="M308" i="12"/>
  <c r="M317" i="12"/>
  <c r="M323" i="12"/>
  <c r="M338" i="12"/>
  <c r="M47" i="12"/>
  <c r="M59" i="12"/>
  <c r="M428" i="12"/>
  <c r="Q428" i="12"/>
  <c r="AE141" i="1"/>
  <c r="AE114" i="1"/>
  <c r="H161" i="1"/>
  <c r="V161" i="1"/>
  <c r="W161" i="1"/>
  <c r="U161" i="1" s="1"/>
  <c r="Z161" i="1"/>
  <c r="AA161" i="1"/>
  <c r="AB161" i="1"/>
  <c r="AC161" i="1"/>
  <c r="AD161" i="1"/>
  <c r="AE161" i="1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49" i="12"/>
  <c r="Q350" i="12"/>
  <c r="Q351" i="12"/>
  <c r="Q352" i="12"/>
  <c r="Q353" i="12"/>
  <c r="Q354" i="12"/>
  <c r="Q355" i="12"/>
  <c r="Q356" i="12"/>
  <c r="Q357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Q388" i="12"/>
  <c r="Q389" i="12"/>
  <c r="Q390" i="12"/>
  <c r="Q391" i="12"/>
  <c r="Q392" i="12"/>
  <c r="Q393" i="12"/>
  <c r="Q394" i="12"/>
  <c r="Q395" i="12"/>
  <c r="Q396" i="12"/>
  <c r="Q397" i="12"/>
  <c r="Q398" i="12"/>
  <c r="Q399" i="12"/>
  <c r="Q400" i="12"/>
  <c r="Q401" i="12"/>
  <c r="Q402" i="12"/>
  <c r="Q403" i="12"/>
  <c r="Q404" i="12"/>
  <c r="Q405" i="12"/>
  <c r="Q406" i="12"/>
  <c r="Q407" i="12"/>
  <c r="Q408" i="12"/>
  <c r="Q409" i="12"/>
  <c r="Q410" i="12"/>
  <c r="Q411" i="12"/>
  <c r="Q412" i="12"/>
  <c r="Q413" i="12"/>
  <c r="Q414" i="12"/>
  <c r="Q415" i="12"/>
  <c r="Q416" i="12"/>
  <c r="Q417" i="12"/>
  <c r="Q418" i="12"/>
  <c r="Q419" i="12"/>
  <c r="Q420" i="12"/>
  <c r="Q421" i="12"/>
  <c r="Q422" i="12"/>
  <c r="Q423" i="12"/>
  <c r="Q424" i="12"/>
  <c r="Q425" i="12"/>
  <c r="Q426" i="12"/>
  <c r="Q427" i="12"/>
  <c r="Q429" i="12"/>
  <c r="Q430" i="12"/>
  <c r="Q431" i="12"/>
  <c r="Q432" i="12"/>
  <c r="Q433" i="12"/>
  <c r="Q434" i="12"/>
  <c r="Q435" i="12"/>
  <c r="Q436" i="12"/>
  <c r="Q437" i="12"/>
  <c r="Q438" i="12"/>
  <c r="Q439" i="12"/>
  <c r="Q440" i="12"/>
  <c r="Q441" i="12"/>
  <c r="Q442" i="12"/>
  <c r="Q443" i="12"/>
  <c r="Q444" i="12"/>
  <c r="Q445" i="12"/>
  <c r="Q446" i="12"/>
  <c r="Q447" i="12"/>
  <c r="Q448" i="12"/>
  <c r="Q449" i="12"/>
  <c r="Q450" i="12"/>
  <c r="Q451" i="12"/>
  <c r="Q452" i="12"/>
  <c r="Q453" i="12"/>
  <c r="Q454" i="12"/>
  <c r="Q455" i="12"/>
  <c r="Q456" i="12"/>
  <c r="Q457" i="12"/>
  <c r="Q458" i="12"/>
  <c r="Q459" i="12"/>
  <c r="Q460" i="12"/>
  <c r="Q461" i="12"/>
  <c r="Q462" i="12"/>
  <c r="Q463" i="12"/>
  <c r="Q464" i="12"/>
  <c r="Q465" i="12"/>
  <c r="Q466" i="12"/>
  <c r="Q467" i="12"/>
  <c r="Q468" i="12"/>
  <c r="Q469" i="12"/>
  <c r="Q470" i="12"/>
  <c r="Q471" i="12"/>
  <c r="Q472" i="12"/>
  <c r="Q473" i="12"/>
  <c r="Q474" i="12"/>
  <c r="Q475" i="12"/>
  <c r="Q476" i="12"/>
  <c r="Q477" i="12"/>
  <c r="Q478" i="12"/>
  <c r="Q479" i="12"/>
  <c r="Q480" i="12"/>
  <c r="Q481" i="12"/>
  <c r="Q482" i="12"/>
  <c r="Q483" i="12"/>
  <c r="Q484" i="12"/>
  <c r="Q2" i="12"/>
  <c r="Z141" i="1"/>
  <c r="Z7" i="1"/>
  <c r="V145" i="1"/>
  <c r="W145" i="1"/>
  <c r="U145" i="1" s="1"/>
  <c r="Z145" i="1"/>
  <c r="AA145" i="1"/>
  <c r="AB145" i="1"/>
  <c r="AC145" i="1"/>
  <c r="AD145" i="1"/>
  <c r="AE145" i="1"/>
  <c r="V149" i="1"/>
  <c r="W149" i="1"/>
  <c r="S149" i="1" s="1"/>
  <c r="T149" i="1" s="1"/>
  <c r="Z149" i="1"/>
  <c r="AA149" i="1"/>
  <c r="AB149" i="1"/>
  <c r="AC149" i="1"/>
  <c r="AD149" i="1"/>
  <c r="AE149" i="1"/>
  <c r="W155" i="1"/>
  <c r="S155" i="1" s="1"/>
  <c r="T155" i="1" s="1"/>
  <c r="Z155" i="1"/>
  <c r="AA155" i="1"/>
  <c r="AB155" i="1"/>
  <c r="AC155" i="1"/>
  <c r="AD155" i="1"/>
  <c r="AE155" i="1"/>
  <c r="V155" i="1"/>
  <c r="W134" i="1"/>
  <c r="S134" i="1" s="1"/>
  <c r="T134" i="1" s="1"/>
  <c r="Z134" i="1"/>
  <c r="AB134" i="1"/>
  <c r="AC134" i="1"/>
  <c r="AA134" i="1"/>
  <c r="AD134" i="1"/>
  <c r="AE134" i="1"/>
  <c r="V134" i="1"/>
  <c r="W93" i="1"/>
  <c r="U93" i="1" s="1"/>
  <c r="Z93" i="1"/>
  <c r="AB93" i="1"/>
  <c r="AC93" i="1"/>
  <c r="AA93" i="1"/>
  <c r="AD93" i="1"/>
  <c r="AE93" i="1"/>
  <c r="V93" i="1"/>
  <c r="W101" i="1"/>
  <c r="U101" i="1" s="1"/>
  <c r="Z101" i="1"/>
  <c r="AD101" i="1"/>
  <c r="AB101" i="1"/>
  <c r="AC101" i="1"/>
  <c r="AA101" i="1"/>
  <c r="AE101" i="1"/>
  <c r="V101" i="1"/>
  <c r="W132" i="1"/>
  <c r="U132" i="1" s="1"/>
  <c r="Z132" i="1"/>
  <c r="AD132" i="1"/>
  <c r="AB132" i="1"/>
  <c r="AC132" i="1"/>
  <c r="AA132" i="1"/>
  <c r="AE132" i="1"/>
  <c r="V132" i="1"/>
  <c r="V156" i="1"/>
  <c r="W156" i="1"/>
  <c r="U156" i="1" s="1"/>
  <c r="Z156" i="1"/>
  <c r="AA156" i="1"/>
  <c r="AB156" i="1"/>
  <c r="AC156" i="1"/>
  <c r="AD156" i="1"/>
  <c r="AE156" i="1"/>
  <c r="V116" i="1"/>
  <c r="W116" i="1"/>
  <c r="S116" i="1" s="1"/>
  <c r="T116" i="1" s="1"/>
  <c r="Z116" i="1"/>
  <c r="AA116" i="1"/>
  <c r="AB116" i="1"/>
  <c r="AC116" i="1"/>
  <c r="AD116" i="1"/>
  <c r="AE116" i="1"/>
  <c r="W143" i="1"/>
  <c r="U143" i="1" s="1"/>
  <c r="Z143" i="1"/>
  <c r="AD143" i="1"/>
  <c r="AB143" i="1"/>
  <c r="AC143" i="1"/>
  <c r="AA143" i="1"/>
  <c r="AE143" i="1"/>
  <c r="V143" i="1"/>
  <c r="W144" i="1"/>
  <c r="U144" i="1" s="1"/>
  <c r="Z144" i="1"/>
  <c r="AD144" i="1"/>
  <c r="AB144" i="1"/>
  <c r="AC144" i="1"/>
  <c r="AA144" i="1"/>
  <c r="AE144" i="1"/>
  <c r="V144" i="1"/>
  <c r="W139" i="1"/>
  <c r="Z139" i="1"/>
  <c r="AD139" i="1"/>
  <c r="AB139" i="1"/>
  <c r="AC139" i="1"/>
  <c r="AA139" i="1"/>
  <c r="AE139" i="1"/>
  <c r="V139" i="1"/>
  <c r="U139" i="1" s="1"/>
  <c r="V147" i="1"/>
  <c r="W147" i="1"/>
  <c r="S147" i="1" s="1"/>
  <c r="T147" i="1" s="1"/>
  <c r="Z147" i="1"/>
  <c r="AA147" i="1"/>
  <c r="AB147" i="1"/>
  <c r="AC147" i="1"/>
  <c r="AD147" i="1"/>
  <c r="AE147" i="1"/>
  <c r="W113" i="1"/>
  <c r="U113" i="1" s="1"/>
  <c r="Z113" i="1"/>
  <c r="AB113" i="1"/>
  <c r="AC113" i="1"/>
  <c r="AA113" i="1"/>
  <c r="AD113" i="1"/>
  <c r="AE113" i="1"/>
  <c r="V113" i="1"/>
  <c r="W84" i="1"/>
  <c r="U84" i="1" s="1"/>
  <c r="Z84" i="1"/>
  <c r="AB84" i="1"/>
  <c r="AC84" i="1"/>
  <c r="AA84" i="1"/>
  <c r="AD84" i="1"/>
  <c r="AE84" i="1"/>
  <c r="V84" i="1"/>
  <c r="V142" i="1"/>
  <c r="W142" i="1"/>
  <c r="S142" i="1" s="1"/>
  <c r="T142" i="1" s="1"/>
  <c r="Z142" i="1"/>
  <c r="AA142" i="1"/>
  <c r="AB142" i="1"/>
  <c r="AC142" i="1"/>
  <c r="AD142" i="1"/>
  <c r="AE142" i="1"/>
  <c r="W160" i="1"/>
  <c r="U160" i="1" s="1"/>
  <c r="Z160" i="1"/>
  <c r="AB160" i="1"/>
  <c r="AC160" i="1"/>
  <c r="AA160" i="1"/>
  <c r="AD160" i="1"/>
  <c r="AE160" i="1"/>
  <c r="V160" i="1"/>
  <c r="W92" i="1"/>
  <c r="Z92" i="1"/>
  <c r="AB92" i="1"/>
  <c r="AC92" i="1"/>
  <c r="AA92" i="1"/>
  <c r="AD92" i="1"/>
  <c r="AE92" i="1"/>
  <c r="V92" i="1"/>
  <c r="W107" i="1"/>
  <c r="S107" i="1" s="1"/>
  <c r="T107" i="1" s="1"/>
  <c r="Z107" i="1"/>
  <c r="AB107" i="1"/>
  <c r="AC107" i="1"/>
  <c r="AA107" i="1"/>
  <c r="AD107" i="1"/>
  <c r="AE107" i="1"/>
  <c r="V107" i="1"/>
  <c r="W154" i="1"/>
  <c r="S154" i="1" s="1"/>
  <c r="T154" i="1" s="1"/>
  <c r="Z154" i="1"/>
  <c r="AB154" i="1"/>
  <c r="AC154" i="1"/>
  <c r="AA154" i="1"/>
  <c r="AD154" i="1"/>
  <c r="AE154" i="1"/>
  <c r="V154" i="1"/>
  <c r="W158" i="1"/>
  <c r="S158" i="1" s="1"/>
  <c r="T158" i="1" s="1"/>
  <c r="Z158" i="1"/>
  <c r="AB158" i="1"/>
  <c r="AC158" i="1"/>
  <c r="AA158" i="1"/>
  <c r="AD158" i="1"/>
  <c r="AE158" i="1"/>
  <c r="V158" i="1"/>
  <c r="W65" i="1"/>
  <c r="S65" i="1" s="1"/>
  <c r="T65" i="1" s="1"/>
  <c r="Z65" i="1"/>
  <c r="AB65" i="1"/>
  <c r="AC65" i="1"/>
  <c r="AA65" i="1"/>
  <c r="AD65" i="1"/>
  <c r="AE65" i="1"/>
  <c r="V65" i="1"/>
  <c r="W110" i="1"/>
  <c r="S110" i="1" s="1"/>
  <c r="T110" i="1" s="1"/>
  <c r="Z110" i="1"/>
  <c r="AD110" i="1"/>
  <c r="AB110" i="1"/>
  <c r="AC110" i="1"/>
  <c r="AA110" i="1"/>
  <c r="AE110" i="1"/>
  <c r="V110" i="1"/>
  <c r="W85" i="1"/>
  <c r="S85" i="1" s="1"/>
  <c r="T85" i="1" s="1"/>
  <c r="Z85" i="1"/>
  <c r="AB85" i="1"/>
  <c r="AC85" i="1"/>
  <c r="AA85" i="1"/>
  <c r="AD85" i="1"/>
  <c r="AE85" i="1"/>
  <c r="V85" i="1"/>
  <c r="W115" i="1"/>
  <c r="S115" i="1" s="1"/>
  <c r="T115" i="1" s="1"/>
  <c r="Z115" i="1"/>
  <c r="AB115" i="1"/>
  <c r="AC115" i="1"/>
  <c r="AA115" i="1"/>
  <c r="AD115" i="1"/>
  <c r="AE115" i="1"/>
  <c r="V115" i="1"/>
  <c r="W138" i="1"/>
  <c r="S138" i="1" s="1"/>
  <c r="T138" i="1" s="1"/>
  <c r="Z138" i="1"/>
  <c r="AB138" i="1"/>
  <c r="AC138" i="1"/>
  <c r="AA138" i="1"/>
  <c r="AD138" i="1"/>
  <c r="AE138" i="1"/>
  <c r="V138" i="1"/>
  <c r="W135" i="1"/>
  <c r="S135" i="1" s="1"/>
  <c r="T135" i="1" s="1"/>
  <c r="Z135" i="1"/>
  <c r="AD135" i="1"/>
  <c r="AB135" i="1"/>
  <c r="AC135" i="1"/>
  <c r="AA135" i="1"/>
  <c r="AE135" i="1"/>
  <c r="V135" i="1"/>
  <c r="W128" i="1"/>
  <c r="S128" i="1" s="1"/>
  <c r="T128" i="1" s="1"/>
  <c r="Z128" i="1"/>
  <c r="AA128" i="1"/>
  <c r="AB128" i="1"/>
  <c r="AC128" i="1"/>
  <c r="AD128" i="1"/>
  <c r="AE128" i="1"/>
  <c r="V128" i="1"/>
  <c r="W136" i="1"/>
  <c r="S136" i="1" s="1"/>
  <c r="T136" i="1" s="1"/>
  <c r="Z136" i="1"/>
  <c r="AA136" i="1"/>
  <c r="AB136" i="1"/>
  <c r="AC136" i="1"/>
  <c r="AD136" i="1"/>
  <c r="AE136" i="1"/>
  <c r="V136" i="1"/>
  <c r="W162" i="1"/>
  <c r="S162" i="1" s="1"/>
  <c r="T162" i="1" s="1"/>
  <c r="Z162" i="1"/>
  <c r="AB162" i="1"/>
  <c r="AC162" i="1"/>
  <c r="AA162" i="1"/>
  <c r="AD162" i="1"/>
  <c r="AE162" i="1"/>
  <c r="V162" i="1"/>
  <c r="W137" i="1"/>
  <c r="S137" i="1" s="1"/>
  <c r="T137" i="1" s="1"/>
  <c r="Z137" i="1"/>
  <c r="AB137" i="1"/>
  <c r="AC137" i="1"/>
  <c r="AA137" i="1"/>
  <c r="AD137" i="1"/>
  <c r="AE137" i="1"/>
  <c r="V137" i="1"/>
  <c r="W114" i="1"/>
  <c r="S114" i="1" s="1"/>
  <c r="T114" i="1" s="1"/>
  <c r="Z114" i="1"/>
  <c r="AD114" i="1"/>
  <c r="AB114" i="1"/>
  <c r="AC114" i="1"/>
  <c r="AA114" i="1"/>
  <c r="V114" i="1"/>
  <c r="W141" i="1"/>
  <c r="U141" i="1" s="1"/>
  <c r="AD141" i="1"/>
  <c r="AB141" i="1"/>
  <c r="AC141" i="1"/>
  <c r="AA141" i="1"/>
  <c r="V141" i="1"/>
  <c r="AC63" i="1"/>
  <c r="AE63" i="1"/>
  <c r="W63" i="1"/>
  <c r="U63" i="1" s="1"/>
  <c r="Z63" i="1"/>
  <c r="AB63" i="1"/>
  <c r="AA63" i="1"/>
  <c r="AD63" i="1"/>
  <c r="V63" i="1"/>
  <c r="W2" i="1"/>
  <c r="U2" i="1" s="1"/>
  <c r="Z2" i="1"/>
  <c r="AB2" i="1"/>
  <c r="AC2" i="1"/>
  <c r="AA2" i="1"/>
  <c r="AD2" i="1"/>
  <c r="AE2" i="1"/>
  <c r="V2" i="1"/>
  <c r="W151" i="1"/>
  <c r="U151" i="1" s="1"/>
  <c r="Z151" i="1"/>
  <c r="AB151" i="1"/>
  <c r="AC151" i="1"/>
  <c r="AA151" i="1"/>
  <c r="AD151" i="1"/>
  <c r="AE151" i="1"/>
  <c r="V151" i="1"/>
  <c r="W102" i="1"/>
  <c r="U102" i="1" s="1"/>
  <c r="Z102" i="1"/>
  <c r="AB102" i="1"/>
  <c r="AC102" i="1"/>
  <c r="AA102" i="1"/>
  <c r="AD102" i="1"/>
  <c r="AE102" i="1"/>
  <c r="V102" i="1"/>
  <c r="W27" i="1"/>
  <c r="U27" i="1" s="1"/>
  <c r="Z27" i="1"/>
  <c r="AB27" i="1"/>
  <c r="AC27" i="1"/>
  <c r="AA27" i="1"/>
  <c r="AD27" i="1"/>
  <c r="AE27" i="1"/>
  <c r="V27" i="1"/>
  <c r="W49" i="1"/>
  <c r="U49" i="1" s="1"/>
  <c r="Z49" i="1"/>
  <c r="AD49" i="1"/>
  <c r="AB49" i="1"/>
  <c r="AC49" i="1"/>
  <c r="AA49" i="1"/>
  <c r="AE49" i="1"/>
  <c r="V49" i="1"/>
  <c r="W47" i="1"/>
  <c r="U47" i="1" s="1"/>
  <c r="Z47" i="1"/>
  <c r="AB47" i="1"/>
  <c r="AC47" i="1"/>
  <c r="AA47" i="1"/>
  <c r="AD47" i="1"/>
  <c r="AE47" i="1"/>
  <c r="V47" i="1"/>
  <c r="W20" i="1"/>
  <c r="U20" i="1" s="1"/>
  <c r="Z20" i="1"/>
  <c r="AB20" i="1"/>
  <c r="AC20" i="1"/>
  <c r="AA20" i="1"/>
  <c r="AD20" i="1"/>
  <c r="AE20" i="1"/>
  <c r="V20" i="1"/>
  <c r="W124" i="1"/>
  <c r="U124" i="1" s="1"/>
  <c r="Z124" i="1"/>
  <c r="AB124" i="1"/>
  <c r="AC124" i="1"/>
  <c r="AA124" i="1"/>
  <c r="AD124" i="1"/>
  <c r="AE124" i="1"/>
  <c r="V124" i="1"/>
  <c r="W58" i="1"/>
  <c r="U58" i="1" s="1"/>
  <c r="Z58" i="1"/>
  <c r="AD58" i="1"/>
  <c r="AB58" i="1"/>
  <c r="AC58" i="1"/>
  <c r="AA58" i="1"/>
  <c r="AE58" i="1"/>
  <c r="V58" i="1"/>
  <c r="W95" i="1"/>
  <c r="U95" i="1" s="1"/>
  <c r="Z95" i="1"/>
  <c r="AB95" i="1"/>
  <c r="AC95" i="1"/>
  <c r="AA95" i="1"/>
  <c r="AD95" i="1"/>
  <c r="AE95" i="1"/>
  <c r="V95" i="1"/>
  <c r="W117" i="1"/>
  <c r="U117" i="1" s="1"/>
  <c r="Z117" i="1"/>
  <c r="AB117" i="1"/>
  <c r="AC117" i="1"/>
  <c r="AA117" i="1"/>
  <c r="AD117" i="1"/>
  <c r="AE117" i="1"/>
  <c r="V117" i="1"/>
  <c r="W140" i="1"/>
  <c r="U140" i="1" s="1"/>
  <c r="Z140" i="1"/>
  <c r="AB140" i="1"/>
  <c r="AC140" i="1"/>
  <c r="AA140" i="1"/>
  <c r="AD140" i="1"/>
  <c r="AE140" i="1"/>
  <c r="V140" i="1"/>
  <c r="W10" i="1"/>
  <c r="U10" i="1" s="1"/>
  <c r="Z10" i="1"/>
  <c r="AB10" i="1"/>
  <c r="AC10" i="1"/>
  <c r="AA10" i="1"/>
  <c r="AD10" i="1"/>
  <c r="AE10" i="1"/>
  <c r="V10" i="1"/>
  <c r="W78" i="1"/>
  <c r="U78" i="1" s="1"/>
  <c r="Z78" i="1"/>
  <c r="AB78" i="1"/>
  <c r="AC78" i="1"/>
  <c r="AD78" i="1"/>
  <c r="AA78" i="1"/>
  <c r="AE78" i="1"/>
  <c r="V78" i="1"/>
  <c r="W19" i="1"/>
  <c r="U19" i="1" s="1"/>
  <c r="Z19" i="1"/>
  <c r="AB19" i="1"/>
  <c r="AC19" i="1"/>
  <c r="AA19" i="1"/>
  <c r="AD19" i="1"/>
  <c r="AE19" i="1"/>
  <c r="V19" i="1"/>
  <c r="W127" i="1"/>
  <c r="U127" i="1" s="1"/>
  <c r="Z127" i="1"/>
  <c r="AD127" i="1"/>
  <c r="AB127" i="1"/>
  <c r="AC127" i="1"/>
  <c r="AA127" i="1"/>
  <c r="AE127" i="1"/>
  <c r="V127" i="1"/>
  <c r="W112" i="1"/>
  <c r="U112" i="1" s="1"/>
  <c r="Z112" i="1"/>
  <c r="AD112" i="1"/>
  <c r="AB112" i="1"/>
  <c r="AC112" i="1"/>
  <c r="AA112" i="1"/>
  <c r="AE112" i="1"/>
  <c r="V112" i="1"/>
  <c r="W146" i="1"/>
  <c r="U146" i="1" s="1"/>
  <c r="Z146" i="1"/>
  <c r="AD146" i="1"/>
  <c r="AB146" i="1"/>
  <c r="AC146" i="1"/>
  <c r="AA146" i="1"/>
  <c r="AE146" i="1"/>
  <c r="V146" i="1"/>
  <c r="W130" i="1"/>
  <c r="U130" i="1" s="1"/>
  <c r="Z130" i="1"/>
  <c r="AD130" i="1"/>
  <c r="AB130" i="1"/>
  <c r="AC130" i="1"/>
  <c r="AA130" i="1"/>
  <c r="AE130" i="1"/>
  <c r="V130" i="1"/>
  <c r="W122" i="1"/>
  <c r="U122" i="1" s="1"/>
  <c r="Z122" i="1"/>
  <c r="AD122" i="1"/>
  <c r="AB122" i="1"/>
  <c r="AC122" i="1"/>
  <c r="AA122" i="1"/>
  <c r="AE122" i="1"/>
  <c r="V122" i="1"/>
  <c r="W7" i="1"/>
  <c r="U7" i="1" s="1"/>
  <c r="AD7" i="1"/>
  <c r="AB7" i="1"/>
  <c r="AC7" i="1"/>
  <c r="AA7" i="1"/>
  <c r="AE7" i="1"/>
  <c r="V7" i="1"/>
  <c r="S7" i="1" s="1"/>
  <c r="T7" i="1" s="1"/>
  <c r="W16" i="1"/>
  <c r="U16" i="1" s="1"/>
  <c r="Z16" i="1"/>
  <c r="AB16" i="1"/>
  <c r="AC16" i="1"/>
  <c r="AA16" i="1"/>
  <c r="AD16" i="1"/>
  <c r="AE16" i="1"/>
  <c r="V16" i="1"/>
  <c r="W106" i="1"/>
  <c r="U106" i="1" s="1"/>
  <c r="Z106" i="1"/>
  <c r="AB106" i="1"/>
  <c r="AC106" i="1"/>
  <c r="AA106" i="1"/>
  <c r="AD106" i="1"/>
  <c r="AE106" i="1"/>
  <c r="V106" i="1"/>
  <c r="W76" i="1"/>
  <c r="U76" i="1" s="1"/>
  <c r="Z76" i="1"/>
  <c r="AB76" i="1"/>
  <c r="AC76" i="1"/>
  <c r="AA76" i="1"/>
  <c r="AD76" i="1"/>
  <c r="AE76" i="1"/>
  <c r="V76" i="1"/>
  <c r="W157" i="1"/>
  <c r="U157" i="1" s="1"/>
  <c r="Z157" i="1"/>
  <c r="AB157" i="1"/>
  <c r="AC157" i="1"/>
  <c r="AA157" i="1"/>
  <c r="AD157" i="1"/>
  <c r="AE157" i="1"/>
  <c r="V157" i="1"/>
  <c r="W75" i="1"/>
  <c r="U75" i="1" s="1"/>
  <c r="Z75" i="1"/>
  <c r="AB75" i="1"/>
  <c r="AC75" i="1"/>
  <c r="AA75" i="1"/>
  <c r="AD75" i="1"/>
  <c r="AE75" i="1"/>
  <c r="V75" i="1"/>
  <c r="W111" i="1"/>
  <c r="U111" i="1" s="1"/>
  <c r="Z111" i="1"/>
  <c r="AB111" i="1"/>
  <c r="AC111" i="1"/>
  <c r="AA111" i="1"/>
  <c r="AD111" i="1"/>
  <c r="AE111" i="1"/>
  <c r="V111" i="1"/>
  <c r="W5" i="1"/>
  <c r="U5" i="1" s="1"/>
  <c r="Z5" i="1"/>
  <c r="AB5" i="1"/>
  <c r="AC5" i="1"/>
  <c r="AA5" i="1"/>
  <c r="AD5" i="1"/>
  <c r="AE5" i="1"/>
  <c r="V5" i="1"/>
  <c r="W18" i="1"/>
  <c r="U18" i="1" s="1"/>
  <c r="Z18" i="1"/>
  <c r="AB18" i="1"/>
  <c r="AC18" i="1"/>
  <c r="AA18" i="1"/>
  <c r="AD18" i="1"/>
  <c r="AE18" i="1"/>
  <c r="V18" i="1"/>
  <c r="W22" i="1"/>
  <c r="U22" i="1" s="1"/>
  <c r="Z22" i="1"/>
  <c r="AB22" i="1"/>
  <c r="AC22" i="1"/>
  <c r="AA22" i="1"/>
  <c r="AD22" i="1"/>
  <c r="AE22" i="1"/>
  <c r="V22" i="1"/>
  <c r="W152" i="1"/>
  <c r="U152" i="1" s="1"/>
  <c r="Z152" i="1"/>
  <c r="AB152" i="1"/>
  <c r="AC152" i="1"/>
  <c r="AA152" i="1"/>
  <c r="AD152" i="1"/>
  <c r="AE152" i="1"/>
  <c r="V152" i="1"/>
  <c r="W54" i="1"/>
  <c r="U54" i="1" s="1"/>
  <c r="Z54" i="1"/>
  <c r="AB54" i="1"/>
  <c r="AC54" i="1"/>
  <c r="AA54" i="1"/>
  <c r="AD54" i="1"/>
  <c r="AE54" i="1"/>
  <c r="V54" i="1"/>
  <c r="W148" i="1"/>
  <c r="U148" i="1" s="1"/>
  <c r="Z148" i="1"/>
  <c r="AB148" i="1"/>
  <c r="AC148" i="1"/>
  <c r="AA148" i="1"/>
  <c r="AD148" i="1"/>
  <c r="AE148" i="1"/>
  <c r="V148" i="1"/>
  <c r="W125" i="1"/>
  <c r="U125" i="1" s="1"/>
  <c r="Z125" i="1"/>
  <c r="AB125" i="1"/>
  <c r="AC125" i="1"/>
  <c r="AA125" i="1"/>
  <c r="AD125" i="1"/>
  <c r="AE125" i="1"/>
  <c r="V125" i="1"/>
  <c r="W131" i="1"/>
  <c r="U131" i="1" s="1"/>
  <c r="Z131" i="1"/>
  <c r="AB131" i="1"/>
  <c r="AC131" i="1"/>
  <c r="AA131" i="1"/>
  <c r="AD131" i="1"/>
  <c r="AE131" i="1"/>
  <c r="V131" i="1"/>
  <c r="W77" i="1"/>
  <c r="U77" i="1" s="1"/>
  <c r="Z77" i="1"/>
  <c r="AB77" i="1"/>
  <c r="AC77" i="1"/>
  <c r="AA77" i="1"/>
  <c r="AD77" i="1"/>
  <c r="AE77" i="1"/>
  <c r="V77" i="1"/>
  <c r="AC57" i="1"/>
  <c r="AC68" i="1"/>
  <c r="AC120" i="1"/>
  <c r="AC52" i="1"/>
  <c r="AC55" i="1"/>
  <c r="AC31" i="1"/>
  <c r="AC32" i="1"/>
  <c r="AC80" i="1"/>
  <c r="AC88" i="1"/>
  <c r="AC60" i="1"/>
  <c r="AC82" i="1"/>
  <c r="AC64" i="1"/>
  <c r="AC100" i="1"/>
  <c r="AC79" i="1"/>
  <c r="AC62" i="1"/>
  <c r="AC59" i="1"/>
  <c r="AC61" i="1"/>
  <c r="AC83" i="1"/>
  <c r="AC29" i="1"/>
  <c r="AC43" i="1"/>
  <c r="AC50" i="1"/>
  <c r="AC48" i="1"/>
  <c r="AC33" i="1"/>
  <c r="AC44" i="1"/>
  <c r="AC109" i="1"/>
  <c r="AC118" i="1"/>
  <c r="AC46" i="1"/>
  <c r="AC38" i="1"/>
  <c r="AC121" i="1"/>
  <c r="AC86" i="1"/>
  <c r="AC39" i="1"/>
  <c r="AC42" i="1"/>
  <c r="AC45" i="1"/>
  <c r="AC51" i="1"/>
  <c r="AC96" i="1"/>
  <c r="AC40" i="1"/>
  <c r="AC35" i="1"/>
  <c r="AC37" i="1"/>
  <c r="AC36" i="1"/>
  <c r="AC89" i="1"/>
  <c r="AC41" i="1"/>
  <c r="AC21" i="1"/>
  <c r="AC87" i="1"/>
  <c r="AC17" i="1"/>
  <c r="AC56" i="1"/>
  <c r="AC28" i="1"/>
  <c r="AC25" i="1"/>
  <c r="AC23" i="1"/>
  <c r="AC104" i="1"/>
  <c r="AC26" i="1"/>
  <c r="AC103" i="1"/>
  <c r="AC34" i="1"/>
  <c r="AC98" i="1"/>
  <c r="AC14" i="1"/>
  <c r="AC90" i="1"/>
  <c r="AC8" i="1"/>
  <c r="AC99" i="1"/>
  <c r="AC15" i="1"/>
  <c r="AC94" i="1"/>
  <c r="AC12" i="1"/>
  <c r="AC13" i="1"/>
  <c r="AC67" i="1"/>
  <c r="AC91" i="1"/>
  <c r="AC9" i="1"/>
  <c r="AC4" i="1"/>
  <c r="AC119" i="1"/>
  <c r="AC6" i="1"/>
  <c r="AC3" i="1"/>
  <c r="AC97" i="1"/>
  <c r="AC123" i="1"/>
  <c r="AC69" i="1"/>
  <c r="AC73" i="1"/>
  <c r="AC74" i="1"/>
  <c r="AC53" i="1"/>
  <c r="AC70" i="1"/>
  <c r="AC129" i="1"/>
  <c r="AC66" i="1"/>
  <c r="AC153" i="1"/>
  <c r="AC133" i="1"/>
  <c r="AC71" i="1"/>
  <c r="AC81" i="1"/>
  <c r="AC72" i="1"/>
  <c r="AC126" i="1"/>
  <c r="AC150" i="1"/>
  <c r="AC30" i="1"/>
  <c r="AC24" i="1"/>
  <c r="AC108" i="1"/>
  <c r="AC11" i="1"/>
  <c r="AC105" i="1"/>
  <c r="W11" i="1"/>
  <c r="U11" i="1" s="1"/>
  <c r="Z11" i="1"/>
  <c r="AB11" i="1"/>
  <c r="AA11" i="1"/>
  <c r="AD11" i="1"/>
  <c r="AE11" i="1"/>
  <c r="V11" i="1"/>
  <c r="S11" i="1" s="1"/>
  <c r="T11" i="1" s="1"/>
  <c r="W108" i="1"/>
  <c r="Z108" i="1"/>
  <c r="AA108" i="1"/>
  <c r="AB108" i="1"/>
  <c r="AD108" i="1"/>
  <c r="AE108" i="1"/>
  <c r="V108" i="1"/>
  <c r="W24" i="1"/>
  <c r="S24" i="1" s="1"/>
  <c r="T24" i="1" s="1"/>
  <c r="Z24" i="1"/>
  <c r="AB24" i="1"/>
  <c r="AA24" i="1"/>
  <c r="AD24" i="1"/>
  <c r="AE24" i="1"/>
  <c r="V24" i="1"/>
  <c r="W30" i="1"/>
  <c r="S30" i="1" s="1"/>
  <c r="T30" i="1" s="1"/>
  <c r="Z30" i="1"/>
  <c r="AB30" i="1"/>
  <c r="AA30" i="1"/>
  <c r="AD30" i="1"/>
  <c r="AE30" i="1"/>
  <c r="V30" i="1"/>
  <c r="W150" i="1"/>
  <c r="Z150" i="1"/>
  <c r="AB150" i="1"/>
  <c r="AA150" i="1"/>
  <c r="AD150" i="1"/>
  <c r="AE150" i="1"/>
  <c r="V150" i="1"/>
  <c r="W126" i="1"/>
  <c r="U126" i="1" s="1"/>
  <c r="Z126" i="1"/>
  <c r="AB126" i="1"/>
  <c r="AA126" i="1"/>
  <c r="AD126" i="1"/>
  <c r="AE126" i="1"/>
  <c r="V126" i="1"/>
  <c r="W72" i="1"/>
  <c r="S72" i="1" s="1"/>
  <c r="T72" i="1" s="1"/>
  <c r="Z72" i="1"/>
  <c r="AA72" i="1"/>
  <c r="AB72" i="1"/>
  <c r="AD72" i="1"/>
  <c r="AE72" i="1"/>
  <c r="V72" i="1"/>
  <c r="W81" i="1"/>
  <c r="U81" i="1" s="1"/>
  <c r="Z81" i="1"/>
  <c r="AB81" i="1"/>
  <c r="AA81" i="1"/>
  <c r="AD81" i="1"/>
  <c r="AE81" i="1"/>
  <c r="V81" i="1"/>
  <c r="W71" i="1"/>
  <c r="U71" i="1" s="1"/>
  <c r="Z71" i="1"/>
  <c r="AB71" i="1"/>
  <c r="AA71" i="1"/>
  <c r="AD71" i="1"/>
  <c r="AE71" i="1"/>
  <c r="V71" i="1"/>
  <c r="S71" i="1" s="1"/>
  <c r="T71" i="1" s="1"/>
  <c r="AE66" i="1"/>
  <c r="AE153" i="1"/>
  <c r="AE133" i="1"/>
  <c r="W133" i="1"/>
  <c r="U133" i="1" s="1"/>
  <c r="Z133" i="1"/>
  <c r="AB133" i="1"/>
  <c r="AA133" i="1"/>
  <c r="AD133" i="1"/>
  <c r="V133" i="1"/>
  <c r="W153" i="1"/>
  <c r="U153" i="1" s="1"/>
  <c r="Z153" i="1"/>
  <c r="AB153" i="1"/>
  <c r="AA153" i="1"/>
  <c r="AD153" i="1"/>
  <c r="V153" i="1"/>
  <c r="S153" i="1" s="1"/>
  <c r="T153" i="1" s="1"/>
  <c r="W66" i="1"/>
  <c r="S66" i="1" s="1"/>
  <c r="T66" i="1" s="1"/>
  <c r="Z66" i="1"/>
  <c r="AB66" i="1"/>
  <c r="AA66" i="1"/>
  <c r="AD66" i="1"/>
  <c r="V66" i="1"/>
  <c r="W129" i="1"/>
  <c r="Z129" i="1"/>
  <c r="AB129" i="1"/>
  <c r="AA129" i="1"/>
  <c r="AD129" i="1"/>
  <c r="AE129" i="1"/>
  <c r="V129" i="1"/>
  <c r="W70" i="1"/>
  <c r="U70" i="1" s="1"/>
  <c r="Z70" i="1"/>
  <c r="AB70" i="1"/>
  <c r="AA70" i="1"/>
  <c r="AD70" i="1"/>
  <c r="AE70" i="1"/>
  <c r="V70" i="1"/>
  <c r="W53" i="1"/>
  <c r="S53" i="1" s="1"/>
  <c r="T53" i="1" s="1"/>
  <c r="Z53" i="1"/>
  <c r="AB53" i="1"/>
  <c r="AA53" i="1"/>
  <c r="AD53" i="1"/>
  <c r="AE53" i="1"/>
  <c r="V53" i="1"/>
  <c r="W74" i="1"/>
  <c r="U74" i="1" s="1"/>
  <c r="Z74" i="1"/>
  <c r="AB74" i="1"/>
  <c r="AA74" i="1"/>
  <c r="AD74" i="1"/>
  <c r="AE74" i="1"/>
  <c r="V74" i="1"/>
  <c r="S74" i="1" s="1"/>
  <c r="T74" i="1" s="1"/>
  <c r="W73" i="1"/>
  <c r="U73" i="1" s="1"/>
  <c r="Z73" i="1"/>
  <c r="AB73" i="1"/>
  <c r="AA73" i="1"/>
  <c r="AD73" i="1"/>
  <c r="AE73" i="1"/>
  <c r="V73" i="1"/>
  <c r="W69" i="1"/>
  <c r="Z69" i="1"/>
  <c r="AB69" i="1"/>
  <c r="AA69" i="1"/>
  <c r="AD69" i="1"/>
  <c r="AE69" i="1"/>
  <c r="V69" i="1"/>
  <c r="W123" i="1"/>
  <c r="S123" i="1" s="1"/>
  <c r="T123" i="1" s="1"/>
  <c r="Z123" i="1"/>
  <c r="AB123" i="1"/>
  <c r="AA123" i="1"/>
  <c r="AD123" i="1"/>
  <c r="AE123" i="1"/>
  <c r="V123" i="1"/>
  <c r="V61" i="1"/>
  <c r="V38" i="1"/>
  <c r="W38" i="1"/>
  <c r="U38" i="1" s="1"/>
  <c r="V89" i="1"/>
  <c r="W89" i="1"/>
  <c r="U89" i="1" s="1"/>
  <c r="V41" i="1"/>
  <c r="W41" i="1"/>
  <c r="U41" i="1" s="1"/>
  <c r="V45" i="1"/>
  <c r="W45" i="1"/>
  <c r="S45" i="1" s="1"/>
  <c r="T45" i="1" s="1"/>
  <c r="V52" i="1"/>
  <c r="W52" i="1"/>
  <c r="U52" i="1" s="1"/>
  <c r="V59" i="1"/>
  <c r="W59" i="1"/>
  <c r="U59" i="1" s="1"/>
  <c r="V50" i="1"/>
  <c r="W50" i="1"/>
  <c r="V36" i="1"/>
  <c r="W36" i="1"/>
  <c r="S36" i="1" s="1"/>
  <c r="T36" i="1" s="1"/>
  <c r="V31" i="1"/>
  <c r="W31" i="1"/>
  <c r="U31" i="1" s="1"/>
  <c r="V32" i="1"/>
  <c r="W32" i="1"/>
  <c r="V43" i="1"/>
  <c r="W43" i="1"/>
  <c r="V39" i="1"/>
  <c r="W39" i="1"/>
  <c r="S39" i="1" s="1"/>
  <c r="T39" i="1" s="1"/>
  <c r="V96" i="1"/>
  <c r="W96" i="1"/>
  <c r="U96" i="1" s="1"/>
  <c r="V37" i="1"/>
  <c r="W37" i="1"/>
  <c r="U37" i="1" s="1"/>
  <c r="V109" i="1"/>
  <c r="W109" i="1"/>
  <c r="U109" i="1" s="1"/>
  <c r="V44" i="1"/>
  <c r="W44" i="1"/>
  <c r="S44" i="1" s="1"/>
  <c r="T44" i="1" s="1"/>
  <c r="W61" i="1"/>
  <c r="S61" i="1" s="1"/>
  <c r="T61" i="1" s="1"/>
  <c r="V55" i="1"/>
  <c r="W55" i="1"/>
  <c r="U55" i="1" s="1"/>
  <c r="V57" i="1"/>
  <c r="W57" i="1"/>
  <c r="S57" i="1" s="1"/>
  <c r="T57" i="1" s="1"/>
  <c r="V33" i="1"/>
  <c r="W33" i="1"/>
  <c r="S33" i="1" s="1"/>
  <c r="T33" i="1" s="1"/>
  <c r="V51" i="1"/>
  <c r="W51" i="1"/>
  <c r="S51" i="1" s="1"/>
  <c r="T51" i="1" s="1"/>
  <c r="V62" i="1"/>
  <c r="W62" i="1"/>
  <c r="U62" i="1" s="1"/>
  <c r="V100" i="1"/>
  <c r="W100" i="1"/>
  <c r="S100" i="1" s="1"/>
  <c r="T100" i="1" s="1"/>
  <c r="V79" i="1"/>
  <c r="W79" i="1"/>
  <c r="S79" i="1" s="1"/>
  <c r="T79" i="1" s="1"/>
  <c r="V48" i="1"/>
  <c r="W48" i="1"/>
  <c r="S48" i="1" s="1"/>
  <c r="T48" i="1" s="1"/>
  <c r="V46" i="1"/>
  <c r="W46" i="1"/>
  <c r="U46" i="1" s="1"/>
  <c r="V42" i="1"/>
  <c r="W42" i="1"/>
  <c r="S42" i="1" s="1"/>
  <c r="T42" i="1" s="1"/>
  <c r="V23" i="1"/>
  <c r="W23" i="1"/>
  <c r="S23" i="1" s="1"/>
  <c r="T23" i="1" s="1"/>
  <c r="V104" i="1"/>
  <c r="W104" i="1"/>
  <c r="S104" i="1" s="1"/>
  <c r="T104" i="1" s="1"/>
  <c r="V26" i="1"/>
  <c r="W26" i="1"/>
  <c r="U26" i="1" s="1"/>
  <c r="V25" i="1"/>
  <c r="W25" i="1"/>
  <c r="S25" i="1" s="1"/>
  <c r="T25" i="1" s="1"/>
  <c r="V90" i="1"/>
  <c r="W90" i="1"/>
  <c r="S90" i="1" s="1"/>
  <c r="T90" i="1" s="1"/>
  <c r="V99" i="1"/>
  <c r="W99" i="1"/>
  <c r="S99" i="1" s="1"/>
  <c r="T99" i="1" s="1"/>
  <c r="V34" i="1"/>
  <c r="W34" i="1"/>
  <c r="U34" i="1" s="1"/>
  <c r="V8" i="1"/>
  <c r="W8" i="1"/>
  <c r="S8" i="1" s="1"/>
  <c r="T8" i="1" s="1"/>
  <c r="V40" i="1"/>
  <c r="W40" i="1"/>
  <c r="S40" i="1" s="1"/>
  <c r="T40" i="1" s="1"/>
  <c r="V21" i="1"/>
  <c r="W21" i="1"/>
  <c r="S21" i="1" s="1"/>
  <c r="T21" i="1" s="1"/>
  <c r="V29" i="1"/>
  <c r="W29" i="1"/>
  <c r="U29" i="1" s="1"/>
  <c r="V87" i="1"/>
  <c r="W87" i="1"/>
  <c r="S87" i="1" s="1"/>
  <c r="T87" i="1" s="1"/>
  <c r="V28" i="1"/>
  <c r="W28" i="1"/>
  <c r="S28" i="1" s="1"/>
  <c r="T28" i="1" s="1"/>
  <c r="V12" i="1"/>
  <c r="W12" i="1"/>
  <c r="S12" i="1" s="1"/>
  <c r="T12" i="1" s="1"/>
  <c r="V64" i="1"/>
  <c r="W64" i="1"/>
  <c r="U64" i="1" s="1"/>
  <c r="V86" i="1"/>
  <c r="W86" i="1"/>
  <c r="S86" i="1" s="1"/>
  <c r="T86" i="1" s="1"/>
  <c r="V9" i="1"/>
  <c r="W9" i="1"/>
  <c r="S9" i="1" s="1"/>
  <c r="T9" i="1" s="1"/>
  <c r="V14" i="1"/>
  <c r="W14" i="1"/>
  <c r="S14" i="1" s="1"/>
  <c r="V83" i="1"/>
  <c r="W83" i="1"/>
  <c r="U83" i="1" s="1"/>
  <c r="V118" i="1"/>
  <c r="W118" i="1"/>
  <c r="S118" i="1" s="1"/>
  <c r="T118" i="1" s="1"/>
  <c r="V80" i="1"/>
  <c r="W80" i="1"/>
  <c r="S80" i="1" s="1"/>
  <c r="T80" i="1" s="1"/>
  <c r="V35" i="1"/>
  <c r="W35" i="1"/>
  <c r="S35" i="1" s="1"/>
  <c r="T35" i="1" s="1"/>
  <c r="V103" i="1"/>
  <c r="W103" i="1"/>
  <c r="U103" i="1" s="1"/>
  <c r="V105" i="1"/>
  <c r="W105" i="1"/>
  <c r="S105" i="1" s="1"/>
  <c r="T105" i="1" s="1"/>
  <c r="V68" i="1"/>
  <c r="W68" i="1"/>
  <c r="S68" i="1" s="1"/>
  <c r="T68" i="1" s="1"/>
  <c r="V121" i="1"/>
  <c r="W121" i="1"/>
  <c r="S121" i="1" s="1"/>
  <c r="T121" i="1" s="1"/>
  <c r="V98" i="1"/>
  <c r="W98" i="1"/>
  <c r="U98" i="1" s="1"/>
  <c r="V4" i="1"/>
  <c r="W4" i="1"/>
  <c r="S4" i="1" s="1"/>
  <c r="T4" i="1" s="1"/>
  <c r="V119" i="1"/>
  <c r="W119" i="1"/>
  <c r="S119" i="1" s="1"/>
  <c r="T119" i="1" s="1"/>
  <c r="V3" i="1"/>
  <c r="W3" i="1"/>
  <c r="S3" i="1" s="1"/>
  <c r="T3" i="1" s="1"/>
  <c r="V17" i="1"/>
  <c r="W17" i="1"/>
  <c r="U17" i="1" s="1"/>
  <c r="V56" i="1"/>
  <c r="W56" i="1"/>
  <c r="S56" i="1" s="1"/>
  <c r="T56" i="1" s="1"/>
  <c r="V82" i="1"/>
  <c r="W82" i="1"/>
  <c r="S82" i="1" s="1"/>
  <c r="T82" i="1" s="1"/>
  <c r="V88" i="1"/>
  <c r="W88" i="1"/>
  <c r="S88" i="1" s="1"/>
  <c r="T88" i="1" s="1"/>
  <c r="V13" i="1"/>
  <c r="W13" i="1"/>
  <c r="U13" i="1" s="1"/>
  <c r="V67" i="1"/>
  <c r="W67" i="1"/>
  <c r="S67" i="1" s="1"/>
  <c r="T67" i="1" s="1"/>
  <c r="V91" i="1"/>
  <c r="W91" i="1"/>
  <c r="S91" i="1" s="1"/>
  <c r="T91" i="1" s="1"/>
  <c r="V97" i="1"/>
  <c r="W97" i="1"/>
  <c r="S97" i="1" s="1"/>
  <c r="T97" i="1" s="1"/>
  <c r="V120" i="1"/>
  <c r="S120" i="1" s="1"/>
  <c r="W120" i="1"/>
  <c r="V15" i="1"/>
  <c r="W15" i="1"/>
  <c r="S15" i="1" s="1"/>
  <c r="T15" i="1" s="1"/>
  <c r="V94" i="1"/>
  <c r="W94" i="1"/>
  <c r="S94" i="1" s="1"/>
  <c r="T94" i="1" s="1"/>
  <c r="V6" i="1"/>
  <c r="W6" i="1"/>
  <c r="S6" i="1" s="1"/>
  <c r="T6" i="1" s="1"/>
  <c r="W60" i="1"/>
  <c r="S60" i="1" s="1"/>
  <c r="T60" i="1" s="1"/>
  <c r="V60" i="1"/>
  <c r="Z6" i="1"/>
  <c r="AB6" i="1"/>
  <c r="AA6" i="1"/>
  <c r="AD6" i="1"/>
  <c r="AE6" i="1"/>
  <c r="Z94" i="1"/>
  <c r="AB94" i="1"/>
  <c r="AA94" i="1"/>
  <c r="AD94" i="1"/>
  <c r="AE94" i="1"/>
  <c r="Z15" i="1"/>
  <c r="AB15" i="1"/>
  <c r="AA15" i="1"/>
  <c r="AD15" i="1"/>
  <c r="AE15" i="1"/>
  <c r="Z120" i="1"/>
  <c r="AB120" i="1"/>
  <c r="AA120" i="1"/>
  <c r="AD120" i="1"/>
  <c r="AE120" i="1"/>
  <c r="Z97" i="1"/>
  <c r="AB97" i="1"/>
  <c r="AA97" i="1"/>
  <c r="AD97" i="1"/>
  <c r="AE97" i="1"/>
  <c r="Z91" i="1"/>
  <c r="AB91" i="1"/>
  <c r="AA91" i="1"/>
  <c r="AD91" i="1"/>
  <c r="AE91" i="1"/>
  <c r="Z67" i="1"/>
  <c r="AB67" i="1"/>
  <c r="AA67" i="1"/>
  <c r="AD67" i="1"/>
  <c r="AE67" i="1"/>
  <c r="Z13" i="1"/>
  <c r="AB13" i="1"/>
  <c r="AA13" i="1"/>
  <c r="AD13" i="1"/>
  <c r="AE13" i="1"/>
  <c r="Z88" i="1"/>
  <c r="AB88" i="1"/>
  <c r="AA88" i="1"/>
  <c r="AD88" i="1"/>
  <c r="AE88" i="1"/>
  <c r="Z82" i="1"/>
  <c r="AB82" i="1"/>
  <c r="AA82" i="1"/>
  <c r="AD82" i="1"/>
  <c r="AE82" i="1"/>
  <c r="Z56" i="1"/>
  <c r="AB56" i="1"/>
  <c r="AA56" i="1"/>
  <c r="AD56" i="1"/>
  <c r="AE56" i="1"/>
  <c r="Z17" i="1"/>
  <c r="AB17" i="1"/>
  <c r="AA17" i="1"/>
  <c r="AD17" i="1"/>
  <c r="AE17" i="1"/>
  <c r="Z3" i="1"/>
  <c r="AB3" i="1"/>
  <c r="AA3" i="1"/>
  <c r="AD3" i="1"/>
  <c r="AE3" i="1"/>
  <c r="Z119" i="1"/>
  <c r="AB119" i="1"/>
  <c r="AA119" i="1"/>
  <c r="AD119" i="1"/>
  <c r="AE119" i="1"/>
  <c r="Z4" i="1"/>
  <c r="AB4" i="1"/>
  <c r="AA4" i="1"/>
  <c r="AD4" i="1"/>
  <c r="AE4" i="1"/>
  <c r="Z98" i="1"/>
  <c r="AB98" i="1"/>
  <c r="AA98" i="1"/>
  <c r="AD98" i="1"/>
  <c r="AE98" i="1"/>
  <c r="Z121" i="1"/>
  <c r="AB121" i="1"/>
  <c r="AA121" i="1"/>
  <c r="AD121" i="1"/>
  <c r="AE121" i="1"/>
  <c r="Z68" i="1"/>
  <c r="AB68" i="1"/>
  <c r="AA68" i="1"/>
  <c r="AD68" i="1"/>
  <c r="AE68" i="1"/>
  <c r="Z105" i="1"/>
  <c r="AB105" i="1"/>
  <c r="AA105" i="1"/>
  <c r="AD105" i="1"/>
  <c r="AE105" i="1"/>
  <c r="Z103" i="1"/>
  <c r="AB103" i="1"/>
  <c r="AA103" i="1"/>
  <c r="AD103" i="1"/>
  <c r="AE103" i="1"/>
  <c r="Z35" i="1"/>
  <c r="AB35" i="1"/>
  <c r="AA35" i="1"/>
  <c r="AD35" i="1"/>
  <c r="AE35" i="1"/>
  <c r="Z80" i="1"/>
  <c r="AB80" i="1"/>
  <c r="AA80" i="1"/>
  <c r="AD80" i="1"/>
  <c r="AE80" i="1"/>
  <c r="Z118" i="1"/>
  <c r="AB118" i="1"/>
  <c r="AA118" i="1"/>
  <c r="AD118" i="1"/>
  <c r="AE118" i="1"/>
  <c r="Z83" i="1"/>
  <c r="AB83" i="1"/>
  <c r="AA83" i="1"/>
  <c r="AD83" i="1"/>
  <c r="AE83" i="1"/>
  <c r="Z14" i="1"/>
  <c r="AB14" i="1"/>
  <c r="AA14" i="1"/>
  <c r="AD14" i="1"/>
  <c r="AE14" i="1"/>
  <c r="Z9" i="1"/>
  <c r="AB9" i="1"/>
  <c r="AA9" i="1"/>
  <c r="AD9" i="1"/>
  <c r="AE9" i="1"/>
  <c r="Z86" i="1"/>
  <c r="AB86" i="1"/>
  <c r="AA86" i="1"/>
  <c r="AD86" i="1"/>
  <c r="AE86" i="1"/>
  <c r="Z38" i="1"/>
  <c r="Z89" i="1"/>
  <c r="Z41" i="1"/>
  <c r="Z45" i="1"/>
  <c r="Z52" i="1"/>
  <c r="Z59" i="1"/>
  <c r="Z50" i="1"/>
  <c r="Z36" i="1"/>
  <c r="Z31" i="1"/>
  <c r="Z32" i="1"/>
  <c r="Z43" i="1"/>
  <c r="Z39" i="1"/>
  <c r="Z96" i="1"/>
  <c r="Z37" i="1"/>
  <c r="Z109" i="1"/>
  <c r="Z44" i="1"/>
  <c r="Z61" i="1"/>
  <c r="Z55" i="1"/>
  <c r="Z57" i="1"/>
  <c r="Z33" i="1"/>
  <c r="Z51" i="1"/>
  <c r="Z62" i="1"/>
  <c r="Z100" i="1"/>
  <c r="Z79" i="1"/>
  <c r="Z48" i="1"/>
  <c r="Z46" i="1"/>
  <c r="Z42" i="1"/>
  <c r="Z23" i="1"/>
  <c r="Z104" i="1"/>
  <c r="Z26" i="1"/>
  <c r="Z25" i="1"/>
  <c r="Z90" i="1"/>
  <c r="Z99" i="1"/>
  <c r="Z34" i="1"/>
  <c r="Z8" i="1"/>
  <c r="Z40" i="1"/>
  <c r="Z21" i="1"/>
  <c r="Z29" i="1"/>
  <c r="Z87" i="1"/>
  <c r="Z28" i="1"/>
  <c r="Z12" i="1"/>
  <c r="Z64" i="1"/>
  <c r="Z60" i="1"/>
  <c r="AB64" i="1"/>
  <c r="AA64" i="1"/>
  <c r="AD64" i="1"/>
  <c r="AE64" i="1"/>
  <c r="AB12" i="1"/>
  <c r="AA12" i="1"/>
  <c r="AD12" i="1"/>
  <c r="AE12" i="1"/>
  <c r="AB28" i="1"/>
  <c r="AA28" i="1"/>
  <c r="AD28" i="1"/>
  <c r="AE28" i="1"/>
  <c r="AB87" i="1"/>
  <c r="AA87" i="1"/>
  <c r="AD87" i="1"/>
  <c r="AE87" i="1"/>
  <c r="AB29" i="1"/>
  <c r="AA29" i="1"/>
  <c r="AD29" i="1"/>
  <c r="AE29" i="1"/>
  <c r="AA21" i="1"/>
  <c r="AB21" i="1"/>
  <c r="AD21" i="1"/>
  <c r="AE21" i="1"/>
  <c r="AB40" i="1"/>
  <c r="AA40" i="1"/>
  <c r="AD40" i="1"/>
  <c r="AE40" i="1"/>
  <c r="AB8" i="1"/>
  <c r="AA8" i="1"/>
  <c r="AD8" i="1"/>
  <c r="AE8" i="1"/>
  <c r="AB34" i="1"/>
  <c r="AA34" i="1"/>
  <c r="AD34" i="1"/>
  <c r="AE34" i="1"/>
  <c r="AB99" i="1"/>
  <c r="AA99" i="1"/>
  <c r="AD99" i="1"/>
  <c r="AE99" i="1"/>
  <c r="AB90" i="1"/>
  <c r="AA90" i="1"/>
  <c r="AD90" i="1"/>
  <c r="AE90" i="1"/>
  <c r="AB25" i="1"/>
  <c r="AA25" i="1"/>
  <c r="AD25" i="1"/>
  <c r="AE25" i="1"/>
  <c r="AB26" i="1"/>
  <c r="AA26" i="1"/>
  <c r="AD26" i="1"/>
  <c r="AE26" i="1"/>
  <c r="AB104" i="1"/>
  <c r="AA104" i="1"/>
  <c r="AD104" i="1"/>
  <c r="AE104" i="1"/>
  <c r="AB23" i="1"/>
  <c r="AA23" i="1"/>
  <c r="AD23" i="1"/>
  <c r="AE23" i="1"/>
  <c r="AB42" i="1"/>
  <c r="AA42" i="1"/>
  <c r="AD42" i="1"/>
  <c r="AE42" i="1"/>
  <c r="AB46" i="1"/>
  <c r="AA46" i="1"/>
  <c r="AD46" i="1"/>
  <c r="AE46" i="1"/>
  <c r="AB48" i="1"/>
  <c r="AA48" i="1"/>
  <c r="AD48" i="1"/>
  <c r="AE48" i="1"/>
  <c r="AB79" i="1"/>
  <c r="AA79" i="1"/>
  <c r="AD79" i="1"/>
  <c r="AE79" i="1"/>
  <c r="AB100" i="1"/>
  <c r="AA100" i="1"/>
  <c r="AD100" i="1"/>
  <c r="AE100" i="1"/>
  <c r="AB62" i="1"/>
  <c r="AA62" i="1"/>
  <c r="AD62" i="1"/>
  <c r="AE62" i="1"/>
  <c r="AB51" i="1"/>
  <c r="AA51" i="1"/>
  <c r="AD51" i="1"/>
  <c r="AE51" i="1"/>
  <c r="AB33" i="1"/>
  <c r="AA33" i="1"/>
  <c r="AD33" i="1"/>
  <c r="AE33" i="1"/>
  <c r="AB57" i="1"/>
  <c r="AA57" i="1"/>
  <c r="AD57" i="1"/>
  <c r="AE57" i="1"/>
  <c r="AB55" i="1"/>
  <c r="AA55" i="1"/>
  <c r="AD55" i="1"/>
  <c r="AE55" i="1"/>
  <c r="AB61" i="1"/>
  <c r="AD61" i="1"/>
  <c r="AA61" i="1"/>
  <c r="AE61" i="1"/>
  <c r="AB44" i="1"/>
  <c r="AA44" i="1"/>
  <c r="AD44" i="1"/>
  <c r="AE44" i="1"/>
  <c r="AB109" i="1"/>
  <c r="AA109" i="1"/>
  <c r="AD109" i="1"/>
  <c r="AE109" i="1"/>
  <c r="AD31" i="1"/>
  <c r="AD32" i="1"/>
  <c r="AD43" i="1"/>
  <c r="AD39" i="1"/>
  <c r="AD96" i="1"/>
  <c r="AD37" i="1"/>
  <c r="AA37" i="1"/>
  <c r="AB37" i="1"/>
  <c r="AE37" i="1"/>
  <c r="AB96" i="1"/>
  <c r="AA96" i="1"/>
  <c r="AE96" i="1"/>
  <c r="AB39" i="1"/>
  <c r="AA39" i="1"/>
  <c r="AE39" i="1"/>
  <c r="AB43" i="1"/>
  <c r="AA43" i="1"/>
  <c r="AE43" i="1"/>
  <c r="AB32" i="1"/>
  <c r="AA32" i="1"/>
  <c r="AE32" i="1"/>
  <c r="AB31" i="1"/>
  <c r="AA31" i="1"/>
  <c r="AE31" i="1"/>
  <c r="AE38" i="1"/>
  <c r="AE89" i="1"/>
  <c r="AE41" i="1"/>
  <c r="AE45" i="1"/>
  <c r="AE52" i="1"/>
  <c r="AE59" i="1"/>
  <c r="AE50" i="1"/>
  <c r="AE36" i="1"/>
  <c r="AE60" i="1"/>
  <c r="AD38" i="1"/>
  <c r="AD89" i="1"/>
  <c r="AD41" i="1"/>
  <c r="AD45" i="1"/>
  <c r="AD52" i="1"/>
  <c r="AD59" i="1"/>
  <c r="AD50" i="1"/>
  <c r="AD36" i="1"/>
  <c r="AB38" i="1"/>
  <c r="AB89" i="1"/>
  <c r="AB41" i="1"/>
  <c r="AB45" i="1"/>
  <c r="AB52" i="1"/>
  <c r="AB59" i="1"/>
  <c r="AB50" i="1"/>
  <c r="AB36" i="1"/>
  <c r="AA38" i="1"/>
  <c r="AA89" i="1"/>
  <c r="AA41" i="1"/>
  <c r="AA45" i="1"/>
  <c r="AA52" i="1"/>
  <c r="AA59" i="1"/>
  <c r="AA50" i="1"/>
  <c r="AA36" i="1"/>
  <c r="AD60" i="1"/>
  <c r="AB60" i="1"/>
  <c r="AA60" i="1"/>
  <c r="U24" i="1" l="1"/>
  <c r="U15" i="1"/>
  <c r="U87" i="1"/>
  <c r="U36" i="1"/>
  <c r="U42" i="1"/>
  <c r="U118" i="1"/>
  <c r="U123" i="1"/>
  <c r="S13" i="1"/>
  <c r="T13" i="1" s="1"/>
  <c r="S98" i="1"/>
  <c r="T98" i="1" s="1"/>
  <c r="S83" i="1"/>
  <c r="T83" i="1" s="1"/>
  <c r="S34" i="1"/>
  <c r="T34" i="1" s="1"/>
  <c r="S62" i="1"/>
  <c r="T62" i="1" s="1"/>
  <c r="S55" i="1"/>
  <c r="T55" i="1" s="1"/>
  <c r="S69" i="1"/>
  <c r="T69" i="1" s="1"/>
  <c r="S133" i="1"/>
  <c r="T133" i="1" s="1"/>
  <c r="S108" i="1"/>
  <c r="T108" i="1" s="1"/>
  <c r="S122" i="1"/>
  <c r="T122" i="1" s="1"/>
  <c r="S130" i="1"/>
  <c r="T130" i="1" s="1"/>
  <c r="S146" i="1"/>
  <c r="T146" i="1" s="1"/>
  <c r="S112" i="1"/>
  <c r="T112" i="1" s="1"/>
  <c r="S127" i="1"/>
  <c r="T127" i="1" s="1"/>
  <c r="S78" i="1"/>
  <c r="T78" i="1" s="1"/>
  <c r="S10" i="1"/>
  <c r="T10" i="1" s="1"/>
  <c r="S140" i="1"/>
  <c r="T140" i="1" s="1"/>
  <c r="S117" i="1"/>
  <c r="T117" i="1" s="1"/>
  <c r="S124" i="1"/>
  <c r="T124" i="1" s="1"/>
  <c r="S20" i="1"/>
  <c r="T20" i="1" s="1"/>
  <c r="S47" i="1"/>
  <c r="T47" i="1" s="1"/>
  <c r="S27" i="1"/>
  <c r="T27" i="1" s="1"/>
  <c r="S102" i="1"/>
  <c r="T102" i="1" s="1"/>
  <c r="S151" i="1"/>
  <c r="T151" i="1" s="1"/>
  <c r="S2" i="1"/>
  <c r="T2" i="1" s="1"/>
  <c r="S63" i="1"/>
  <c r="T63" i="1" s="1"/>
  <c r="U155" i="1"/>
  <c r="U3" i="1"/>
  <c r="U9" i="1"/>
  <c r="U99" i="1"/>
  <c r="U104" i="1"/>
  <c r="U21" i="1"/>
  <c r="U39" i="1"/>
  <c r="U82" i="1"/>
  <c r="U6" i="1"/>
  <c r="U30" i="1"/>
  <c r="U8" i="1"/>
  <c r="U23" i="1"/>
  <c r="U114" i="1"/>
  <c r="U35" i="1"/>
  <c r="U86" i="1"/>
  <c r="U44" i="1"/>
  <c r="U61" i="1"/>
  <c r="U53" i="1"/>
  <c r="U66" i="1"/>
  <c r="U91" i="1"/>
  <c r="U25" i="1"/>
  <c r="U85" i="1"/>
  <c r="U121" i="1"/>
  <c r="U33" i="1"/>
  <c r="U68" i="1"/>
  <c r="U142" i="1"/>
  <c r="U147" i="1"/>
  <c r="S129" i="1"/>
  <c r="T129" i="1" s="1"/>
  <c r="S150" i="1"/>
  <c r="T150" i="1" s="1"/>
  <c r="U97" i="1"/>
  <c r="U67" i="1"/>
  <c r="U90" i="1"/>
  <c r="U28" i="1"/>
  <c r="U162" i="1"/>
  <c r="U115" i="1"/>
  <c r="U40" i="1"/>
  <c r="U48" i="1"/>
  <c r="U60" i="1"/>
  <c r="U138" i="1"/>
  <c r="S109" i="1"/>
  <c r="T109" i="1" s="1"/>
  <c r="S43" i="1"/>
  <c r="T43" i="1" s="1"/>
  <c r="S50" i="1"/>
  <c r="T50" i="1" s="1"/>
  <c r="S41" i="1"/>
  <c r="T41" i="1" s="1"/>
  <c r="S70" i="1"/>
  <c r="T70" i="1" s="1"/>
  <c r="S126" i="1"/>
  <c r="T126" i="1" s="1"/>
  <c r="S141" i="1"/>
  <c r="T141" i="1" s="1"/>
  <c r="U129" i="1"/>
  <c r="U119" i="1"/>
  <c r="U56" i="1"/>
  <c r="U116" i="1"/>
  <c r="U150" i="1"/>
  <c r="U88" i="1"/>
  <c r="U72" i="1"/>
  <c r="U57" i="1"/>
  <c r="U135" i="1"/>
  <c r="U136" i="1"/>
  <c r="S156" i="1"/>
  <c r="T156" i="1" s="1"/>
  <c r="X161" i="1"/>
  <c r="U4" i="1"/>
  <c r="U12" i="1"/>
  <c r="U51" i="1"/>
  <c r="U50" i="1"/>
  <c r="U79" i="1"/>
  <c r="U80" i="1"/>
  <c r="U69" i="1"/>
  <c r="S37" i="1"/>
  <c r="T37" i="1" s="1"/>
  <c r="S32" i="1"/>
  <c r="T32" i="1" s="1"/>
  <c r="S59" i="1"/>
  <c r="T59" i="1" s="1"/>
  <c r="S89" i="1"/>
  <c r="T89" i="1" s="1"/>
  <c r="S84" i="1"/>
  <c r="T84" i="1" s="1"/>
  <c r="S113" i="1"/>
  <c r="T113" i="1" s="1"/>
  <c r="S132" i="1"/>
  <c r="T132" i="1" s="1"/>
  <c r="S101" i="1"/>
  <c r="T101" i="1" s="1"/>
  <c r="S93" i="1"/>
  <c r="T93" i="1" s="1"/>
  <c r="S161" i="1"/>
  <c r="T161" i="1" s="1"/>
  <c r="U108" i="1"/>
  <c r="U94" i="1"/>
  <c r="U65" i="1"/>
  <c r="U134" i="1"/>
  <c r="U45" i="1"/>
  <c r="U43" i="1"/>
  <c r="U100" i="1"/>
  <c r="U32" i="1"/>
  <c r="U105" i="1"/>
  <c r="U149" i="1"/>
  <c r="U158" i="1"/>
  <c r="S81" i="1"/>
  <c r="T81" i="1" s="1"/>
  <c r="S17" i="1"/>
  <c r="T17" i="1" s="1"/>
  <c r="S103" i="1"/>
  <c r="T103" i="1" s="1"/>
  <c r="S64" i="1"/>
  <c r="T64" i="1" s="1"/>
  <c r="S29" i="1"/>
  <c r="T29" i="1" s="1"/>
  <c r="S26" i="1"/>
  <c r="T26" i="1" s="1"/>
  <c r="S46" i="1"/>
  <c r="T46" i="1" s="1"/>
  <c r="S73" i="1"/>
  <c r="T73" i="1" s="1"/>
  <c r="S19" i="1"/>
  <c r="T19" i="1" s="1"/>
  <c r="S95" i="1"/>
  <c r="T95" i="1" s="1"/>
  <c r="S58" i="1"/>
  <c r="T58" i="1" s="1"/>
  <c r="S49" i="1"/>
  <c r="T49" i="1" s="1"/>
  <c r="S96" i="1"/>
  <c r="T96" i="1" s="1"/>
  <c r="S31" i="1"/>
  <c r="T31" i="1" s="1"/>
  <c r="S52" i="1"/>
  <c r="T52" i="1" s="1"/>
  <c r="S38" i="1"/>
  <c r="T38" i="1" s="1"/>
  <c r="S77" i="1"/>
  <c r="T77" i="1" s="1"/>
  <c r="S131" i="1"/>
  <c r="T131" i="1" s="1"/>
  <c r="S125" i="1"/>
  <c r="T125" i="1" s="1"/>
  <c r="S148" i="1"/>
  <c r="T148" i="1" s="1"/>
  <c r="S54" i="1"/>
  <c r="T54" i="1" s="1"/>
  <c r="S152" i="1"/>
  <c r="T152" i="1" s="1"/>
  <c r="S22" i="1"/>
  <c r="T22" i="1" s="1"/>
  <c r="S18" i="1"/>
  <c r="T18" i="1" s="1"/>
  <c r="S5" i="1"/>
  <c r="T5" i="1" s="1"/>
  <c r="S111" i="1"/>
  <c r="T111" i="1" s="1"/>
  <c r="S75" i="1"/>
  <c r="T75" i="1" s="1"/>
  <c r="S157" i="1"/>
  <c r="T157" i="1" s="1"/>
  <c r="S76" i="1"/>
  <c r="T76" i="1" s="1"/>
  <c r="S106" i="1"/>
  <c r="T106" i="1" s="1"/>
  <c r="S16" i="1"/>
  <c r="T16" i="1" s="1"/>
  <c r="S92" i="1"/>
  <c r="T92" i="1" s="1"/>
  <c r="S160" i="1"/>
  <c r="T160" i="1" s="1"/>
  <c r="S139" i="1"/>
  <c r="T139" i="1" s="1"/>
  <c r="S144" i="1"/>
  <c r="T144" i="1" s="1"/>
  <c r="S143" i="1"/>
  <c r="T143" i="1" s="1"/>
  <c r="S145" i="1"/>
  <c r="T145" i="1" s="1"/>
  <c r="Y161" i="1"/>
  <c r="X145" i="1"/>
  <c r="Y145" i="1"/>
  <c r="X149" i="1"/>
  <c r="X155" i="1"/>
  <c r="Y149" i="1"/>
  <c r="X134" i="1"/>
  <c r="Y155" i="1"/>
  <c r="Y134" i="1"/>
  <c r="X132" i="1"/>
  <c r="X101" i="1"/>
  <c r="X93" i="1"/>
  <c r="X116" i="1"/>
  <c r="Y156" i="1"/>
  <c r="Y101" i="1"/>
  <c r="Y93" i="1"/>
  <c r="Y132" i="1"/>
  <c r="X156" i="1"/>
  <c r="Y116" i="1"/>
  <c r="X143" i="1"/>
  <c r="X139" i="1"/>
  <c r="X144" i="1"/>
  <c r="Y139" i="1"/>
  <c r="Y144" i="1"/>
  <c r="Y147" i="1"/>
  <c r="Y143" i="1"/>
  <c r="X147" i="1"/>
  <c r="X113" i="1"/>
  <c r="Y113" i="1"/>
  <c r="X142" i="1"/>
  <c r="X84" i="1"/>
  <c r="Y84" i="1"/>
  <c r="Y142" i="1"/>
  <c r="X158" i="1"/>
  <c r="X154" i="1"/>
  <c r="X107" i="1"/>
  <c r="X92" i="1"/>
  <c r="X160" i="1"/>
  <c r="Y160" i="1"/>
  <c r="Y92" i="1"/>
  <c r="Y107" i="1"/>
  <c r="Y154" i="1"/>
  <c r="Y158" i="1"/>
  <c r="X136" i="1"/>
  <c r="X128" i="1"/>
  <c r="X135" i="1"/>
  <c r="X138" i="1"/>
  <c r="X115" i="1"/>
  <c r="X85" i="1"/>
  <c r="Y110" i="1"/>
  <c r="X65" i="1"/>
  <c r="X110" i="1"/>
  <c r="Y65" i="1"/>
  <c r="Y85" i="1"/>
  <c r="Y115" i="1"/>
  <c r="Y138" i="1"/>
  <c r="Y135" i="1"/>
  <c r="Y128" i="1"/>
  <c r="Y136" i="1"/>
  <c r="X137" i="1"/>
  <c r="Y137" i="1"/>
  <c r="X162" i="1"/>
  <c r="Y162" i="1"/>
  <c r="X141" i="1"/>
  <c r="X114" i="1"/>
  <c r="Y141" i="1"/>
  <c r="Y114" i="1"/>
  <c r="Y13" i="1"/>
  <c r="Y119" i="1"/>
  <c r="Y121" i="1"/>
  <c r="Y103" i="1"/>
  <c r="Y80" i="1"/>
  <c r="Y14" i="1"/>
  <c r="Y12" i="1"/>
  <c r="Y21" i="1"/>
  <c r="Y99" i="1"/>
  <c r="Y26" i="1"/>
  <c r="Y46" i="1"/>
  <c r="Y120" i="1"/>
  <c r="Y77" i="1"/>
  <c r="X109" i="1"/>
  <c r="X39" i="1"/>
  <c r="X36" i="1"/>
  <c r="X45" i="1"/>
  <c r="Y131" i="1"/>
  <c r="Y125" i="1"/>
  <c r="Y148" i="1"/>
  <c r="Y54" i="1"/>
  <c r="Y152" i="1"/>
  <c r="Y22" i="1"/>
  <c r="Y18" i="1"/>
  <c r="Y5" i="1"/>
  <c r="X111" i="1"/>
  <c r="X75" i="1"/>
  <c r="X157" i="1"/>
  <c r="X76" i="1"/>
  <c r="Y146" i="1"/>
  <c r="X112" i="1"/>
  <c r="Y19" i="1"/>
  <c r="Y20" i="1"/>
  <c r="Y27" i="1"/>
  <c r="X102" i="1"/>
  <c r="Y2" i="1"/>
  <c r="X127" i="1"/>
  <c r="Y57" i="1"/>
  <c r="X19" i="1"/>
  <c r="X44" i="1"/>
  <c r="X96" i="1"/>
  <c r="X31" i="1"/>
  <c r="X52" i="1"/>
  <c r="X73" i="1"/>
  <c r="Y6" i="1"/>
  <c r="Y97" i="1"/>
  <c r="Y88" i="1"/>
  <c r="Y56" i="1"/>
  <c r="Y4" i="1"/>
  <c r="Y35" i="1"/>
  <c r="Y118" i="1"/>
  <c r="Y32" i="1"/>
  <c r="Y59" i="1"/>
  <c r="Y89" i="1"/>
  <c r="Y123" i="1"/>
  <c r="Y72" i="1"/>
  <c r="Y24" i="1"/>
  <c r="X38" i="1"/>
  <c r="X69" i="1"/>
  <c r="X106" i="1"/>
  <c r="X16" i="1"/>
  <c r="Y7" i="1"/>
  <c r="Y75" i="1"/>
  <c r="X95" i="1"/>
  <c r="X58" i="1"/>
  <c r="X124" i="1"/>
  <c r="Y40" i="1"/>
  <c r="Y49" i="1"/>
  <c r="Y74" i="1"/>
  <c r="Y133" i="1"/>
  <c r="Y71" i="1"/>
  <c r="Y94" i="1"/>
  <c r="Y9" i="1"/>
  <c r="Y28" i="1"/>
  <c r="Y104" i="1"/>
  <c r="Y48" i="1"/>
  <c r="Y62" i="1"/>
  <c r="Y55" i="1"/>
  <c r="X122" i="1"/>
  <c r="Y91" i="1"/>
  <c r="Y17" i="1"/>
  <c r="Y98" i="1"/>
  <c r="Y68" i="1"/>
  <c r="Y83" i="1"/>
  <c r="Y86" i="1"/>
  <c r="Y87" i="1"/>
  <c r="Y8" i="1"/>
  <c r="Y90" i="1"/>
  <c r="Y23" i="1"/>
  <c r="Y79" i="1"/>
  <c r="Y51" i="1"/>
  <c r="Y61" i="1"/>
  <c r="Y73" i="1"/>
  <c r="Y150" i="1"/>
  <c r="X130" i="1"/>
  <c r="X146" i="1"/>
  <c r="X140" i="1"/>
  <c r="X117" i="1"/>
  <c r="Y69" i="1"/>
  <c r="X74" i="1"/>
  <c r="Y11" i="1"/>
  <c r="Y15" i="1"/>
  <c r="Y67" i="1"/>
  <c r="Y82" i="1"/>
  <c r="Y3" i="1"/>
  <c r="Y105" i="1"/>
  <c r="Y64" i="1"/>
  <c r="Y29" i="1"/>
  <c r="Y25" i="1"/>
  <c r="Y42" i="1"/>
  <c r="Y100" i="1"/>
  <c r="Y33" i="1"/>
  <c r="Y126" i="1"/>
  <c r="Y108" i="1"/>
  <c r="X20" i="1"/>
  <c r="Y129" i="1"/>
  <c r="Y81" i="1"/>
  <c r="Y30" i="1"/>
  <c r="Y106" i="1"/>
  <c r="X27" i="1"/>
  <c r="Y60" i="1"/>
  <c r="Y37" i="1"/>
  <c r="Y43" i="1"/>
  <c r="Y50" i="1"/>
  <c r="Y41" i="1"/>
  <c r="Y70" i="1"/>
  <c r="Y153" i="1"/>
  <c r="Y76" i="1"/>
  <c r="X151" i="1"/>
  <c r="Y96" i="1"/>
  <c r="Y38" i="1"/>
  <c r="X47" i="1"/>
  <c r="Y157" i="1"/>
  <c r="X49" i="1"/>
  <c r="Y36" i="1"/>
  <c r="Y45" i="1"/>
  <c r="Y31" i="1"/>
  <c r="Y130" i="1"/>
  <c r="X78" i="1"/>
  <c r="X10" i="1"/>
  <c r="X53" i="1"/>
  <c r="Y109" i="1"/>
  <c r="Y140" i="1"/>
  <c r="X64" i="1"/>
  <c r="X29" i="1"/>
  <c r="X34" i="1"/>
  <c r="X123" i="1"/>
  <c r="X66" i="1"/>
  <c r="X133" i="1"/>
  <c r="Y16" i="1"/>
  <c r="Y34" i="1"/>
  <c r="Y39" i="1"/>
  <c r="Y44" i="1"/>
  <c r="Y52" i="1"/>
  <c r="Y95" i="1"/>
  <c r="Y102" i="1"/>
  <c r="X63" i="1"/>
  <c r="Y53" i="1"/>
  <c r="Y58" i="1"/>
  <c r="Y151" i="1"/>
  <c r="Y111" i="1"/>
  <c r="X2" i="1"/>
  <c r="Y66" i="1"/>
  <c r="Y47" i="1"/>
  <c r="Y63" i="1"/>
  <c r="Y124" i="1"/>
  <c r="Y117" i="1"/>
  <c r="Y10" i="1"/>
  <c r="Y78" i="1"/>
  <c r="Y127" i="1"/>
  <c r="Y112" i="1"/>
  <c r="Y122" i="1"/>
  <c r="X15" i="1"/>
  <c r="X67" i="1"/>
  <c r="X82" i="1"/>
  <c r="X3" i="1"/>
  <c r="X105" i="1"/>
  <c r="X25" i="1"/>
  <c r="X42" i="1"/>
  <c r="X100" i="1"/>
  <c r="X33" i="1"/>
  <c r="X150" i="1"/>
  <c r="X72" i="1"/>
  <c r="X32" i="1"/>
  <c r="X59" i="1"/>
  <c r="X89" i="1"/>
  <c r="X77" i="1"/>
  <c r="X131" i="1"/>
  <c r="X125" i="1"/>
  <c r="X18" i="1"/>
  <c r="X5" i="1"/>
  <c r="X7" i="1"/>
  <c r="X60" i="1"/>
  <c r="X108" i="1"/>
  <c r="X37" i="1"/>
  <c r="X43" i="1"/>
  <c r="X50" i="1"/>
  <c r="X41" i="1"/>
  <c r="X11" i="1"/>
  <c r="X81" i="1"/>
  <c r="X70" i="1"/>
  <c r="X153" i="1"/>
  <c r="X30" i="1"/>
  <c r="X148" i="1"/>
  <c r="X54" i="1"/>
  <c r="X152" i="1"/>
  <c r="X22" i="1"/>
  <c r="X24" i="1"/>
  <c r="X71" i="1"/>
  <c r="X6" i="1"/>
  <c r="X97" i="1"/>
  <c r="X88" i="1"/>
  <c r="X56" i="1"/>
  <c r="X4" i="1"/>
  <c r="X35" i="1"/>
  <c r="X118" i="1"/>
  <c r="X9" i="1"/>
  <c r="X28" i="1"/>
  <c r="X40" i="1"/>
  <c r="X104" i="1"/>
  <c r="X48" i="1"/>
  <c r="X62" i="1"/>
  <c r="X94" i="1"/>
  <c r="X91" i="1"/>
  <c r="X17" i="1"/>
  <c r="X98" i="1"/>
  <c r="X68" i="1"/>
  <c r="X83" i="1"/>
  <c r="X86" i="1"/>
  <c r="X87" i="1"/>
  <c r="X8" i="1"/>
  <c r="X90" i="1"/>
  <c r="X23" i="1"/>
  <c r="X79" i="1"/>
  <c r="X51" i="1"/>
  <c r="X129" i="1"/>
  <c r="X126" i="1"/>
  <c r="X55" i="1"/>
  <c r="X120" i="1"/>
  <c r="X13" i="1"/>
  <c r="X119" i="1"/>
  <c r="X121" i="1"/>
  <c r="X103" i="1"/>
  <c r="X80" i="1"/>
  <c r="X14" i="1"/>
  <c r="X12" i="1"/>
  <c r="X21" i="1"/>
  <c r="X99" i="1"/>
  <c r="X26" i="1"/>
  <c r="X46" i="1"/>
  <c r="X57" i="1"/>
  <c r="X61" i="1"/>
</calcChain>
</file>

<file path=xl/sharedStrings.xml><?xml version="1.0" encoding="utf-8"?>
<sst xmlns="http://schemas.openxmlformats.org/spreadsheetml/2006/main" count="13257" uniqueCount="129">
  <si>
    <t>A-5</t>
  </si>
  <si>
    <t>A-8</t>
  </si>
  <si>
    <t>A-11</t>
  </si>
  <si>
    <t>A2-8</t>
  </si>
  <si>
    <t>AV-5</t>
  </si>
  <si>
    <t>AV-8</t>
  </si>
  <si>
    <t>AV-11</t>
  </si>
  <si>
    <t>V</t>
  </si>
  <si>
    <t>DOB</t>
  </si>
  <si>
    <t>F</t>
  </si>
  <si>
    <t>M</t>
  </si>
  <si>
    <t>Avg AV Gain</t>
  </si>
  <si>
    <t>AVgain5</t>
  </si>
  <si>
    <t>AVgain8</t>
  </si>
  <si>
    <t>AVgain11</t>
  </si>
  <si>
    <t>Acompare</t>
  </si>
  <si>
    <t>PP0012</t>
  </si>
  <si>
    <t>PP0013</t>
  </si>
  <si>
    <t>PP0014</t>
  </si>
  <si>
    <t>PP0011</t>
  </si>
  <si>
    <t>PP0021</t>
  </si>
  <si>
    <t>PP0026</t>
  </si>
  <si>
    <t>PP0001</t>
  </si>
  <si>
    <t>PP0002</t>
  </si>
  <si>
    <t>PP0018</t>
  </si>
  <si>
    <t>PP0024</t>
  </si>
  <si>
    <t>PP0004</t>
  </si>
  <si>
    <t>PP0005</t>
  </si>
  <si>
    <t>PP0009</t>
  </si>
  <si>
    <t>PP0031</t>
  </si>
  <si>
    <t>PP0038</t>
  </si>
  <si>
    <t>PP0020</t>
  </si>
  <si>
    <t>PP0017</t>
  </si>
  <si>
    <t>PP0019</t>
  </si>
  <si>
    <t>PP0041</t>
  </si>
  <si>
    <t>PP0042</t>
  </si>
  <si>
    <t>PP0046</t>
  </si>
  <si>
    <t>PP0006</t>
  </si>
  <si>
    <t>PP0008</t>
  </si>
  <si>
    <t>PP0032</t>
  </si>
  <si>
    <t>PP0033</t>
  </si>
  <si>
    <t>PP0034</t>
  </si>
  <si>
    <t>PP0053</t>
  </si>
  <si>
    <t>PP0028</t>
  </si>
  <si>
    <t>PP0029</t>
  </si>
  <si>
    <t>PP0045</t>
  </si>
  <si>
    <t>Norm_Gain</t>
  </si>
  <si>
    <t>Avg_A</t>
  </si>
  <si>
    <t>Avg_AV</t>
  </si>
  <si>
    <t>PP0050</t>
  </si>
  <si>
    <t>SNR</t>
  </si>
  <si>
    <t>AV</t>
  </si>
  <si>
    <t>A</t>
  </si>
  <si>
    <t>subject</t>
  </si>
  <si>
    <t>PP0035</t>
  </si>
  <si>
    <t>PP0039</t>
  </si>
  <si>
    <t>PP0040</t>
  </si>
  <si>
    <t>PP0049</t>
  </si>
  <si>
    <t>Age</t>
  </si>
  <si>
    <t>Gender</t>
  </si>
  <si>
    <t>AV2gain</t>
  </si>
  <si>
    <t>PP0003</t>
  </si>
  <si>
    <t>PP0007</t>
  </si>
  <si>
    <t>PP0044</t>
  </si>
  <si>
    <t>PP0047</t>
  </si>
  <si>
    <t>PP0054</t>
  </si>
  <si>
    <t>PP0023</t>
  </si>
  <si>
    <t>PP0043</t>
  </si>
  <si>
    <t>norm_gain_A_AV</t>
  </si>
  <si>
    <t>PP0048</t>
  </si>
  <si>
    <t>Type</t>
  </si>
  <si>
    <t>TD</t>
  </si>
  <si>
    <t>Modality</t>
  </si>
  <si>
    <t>score</t>
  </si>
  <si>
    <t>A5</t>
  </si>
  <si>
    <t>A8</t>
  </si>
  <si>
    <t>A11</t>
  </si>
  <si>
    <t>AV5</t>
  </si>
  <si>
    <t>AV8</t>
  </si>
  <si>
    <t>AV11</t>
  </si>
  <si>
    <t>condition</t>
  </si>
  <si>
    <t>modality</t>
  </si>
  <si>
    <t>low</t>
  </si>
  <si>
    <t>medium</t>
  </si>
  <si>
    <t>high</t>
  </si>
  <si>
    <t>4to9</t>
  </si>
  <si>
    <t>9to15</t>
  </si>
  <si>
    <t>CTOPP_PA_STD</t>
  </si>
  <si>
    <t>CTOPP_PA_raw</t>
  </si>
  <si>
    <t>Race/Ethnicity</t>
  </si>
  <si>
    <t>Hispanic</t>
  </si>
  <si>
    <t>White</t>
  </si>
  <si>
    <t xml:space="preserve">Not his </t>
  </si>
  <si>
    <t>Hispanic or Latino</t>
  </si>
  <si>
    <t>Asian</t>
  </si>
  <si>
    <t>Black or African American</t>
  </si>
  <si>
    <t>Prefer not to answer</t>
  </si>
  <si>
    <t>Other</t>
  </si>
  <si>
    <t>White/Asian</t>
  </si>
  <si>
    <t>Asian/Native Hawaiian or Other Pacific Islande</t>
  </si>
  <si>
    <t>not his</t>
  </si>
  <si>
    <t>American Indian or Alaska Native</t>
  </si>
  <si>
    <t>White/American Indian or Alaska Native</t>
  </si>
  <si>
    <t>White/Black or African American</t>
  </si>
  <si>
    <t>audio-only</t>
  </si>
  <si>
    <t>gainpersnr</t>
  </si>
  <si>
    <t>normgainpersnr</t>
  </si>
  <si>
    <t>A_cat</t>
  </si>
  <si>
    <t>Age_cat</t>
  </si>
  <si>
    <t xml:space="preserve">A </t>
  </si>
  <si>
    <t>A+SNR</t>
  </si>
  <si>
    <t>foilcount</t>
  </si>
  <si>
    <t>medium5</t>
  </si>
  <si>
    <t>medium8</t>
  </si>
  <si>
    <t>medium11</t>
  </si>
  <si>
    <t>age_cat</t>
  </si>
  <si>
    <t>4to8</t>
  </si>
  <si>
    <t>age_cat2</t>
  </si>
  <si>
    <t>8to12</t>
  </si>
  <si>
    <t>12 to 15</t>
  </si>
  <si>
    <t>normgain5</t>
  </si>
  <si>
    <t>normgain8</t>
  </si>
  <si>
    <t>normgain11</t>
  </si>
  <si>
    <t>Score</t>
  </si>
  <si>
    <t>A_cat_z</t>
  </si>
  <si>
    <t>additivity</t>
  </si>
  <si>
    <t>norm_add</t>
  </si>
  <si>
    <t>normgain_A+V</t>
  </si>
  <si>
    <t>Age_group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</si>
</sst>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rgb="FF222222"/>
      <name val="Arial"/>
      <family val="2"/>
    </font>
    <font>
      <sz val="10"/>
      <color rgb="FF222222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3FDD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C6E7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2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2" fontId="0" fillId="0" borderId="0" xfId="0" applyNumberFormat="1"/>
    <xf numFmtId="16" fontId="0" fillId="0" borderId="0" xfId="0" applyNumberFormat="1"/>
    <xf numFmtId="0" fontId="16" fillId="0" borderId="0" xfId="0" applyFont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2" fontId="3" fillId="0" borderId="0" xfId="0" applyNumberFormat="1" applyFont="1" applyAlignment="1">
      <alignment horizontal="center"/>
    </xf>
    <xf numFmtId="0" fontId="18" fillId="8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/>
    <xf numFmtId="2" fontId="11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6" fillId="0" borderId="0" xfId="0" applyFont="1" applyFill="1"/>
    <xf numFmtId="0" fontId="1" fillId="0" borderId="0" xfId="0" applyFont="1" applyFill="1"/>
    <xf numFmtId="14" fontId="3" fillId="0" borderId="0" xfId="0" applyNumberFormat="1" applyFont="1" applyFill="1"/>
    <xf numFmtId="2" fontId="12" fillId="0" borderId="0" xfId="0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13" fillId="0" borderId="0" xfId="0" applyNumberFormat="1" applyFont="1" applyFill="1" applyAlignment="1">
      <alignment horizontal="center"/>
    </xf>
    <xf numFmtId="14" fontId="1" fillId="0" borderId="0" xfId="0" applyNumberFormat="1" applyFont="1" applyFill="1"/>
    <xf numFmtId="14" fontId="9" fillId="0" borderId="0" xfId="0" applyNumberFormat="1" applyFont="1" applyFill="1"/>
    <xf numFmtId="14" fontId="4" fillId="0" borderId="0" xfId="0" applyNumberFormat="1" applyFont="1" applyFill="1"/>
    <xf numFmtId="14" fontId="10" fillId="0" borderId="0" xfId="0" applyNumberFormat="1" applyFont="1" applyFill="1"/>
    <xf numFmtId="14" fontId="6" fillId="0" borderId="0" xfId="0" applyNumberFormat="1" applyFont="1" applyFill="1"/>
    <xf numFmtId="14" fontId="0" fillId="0" borderId="0" xfId="0" applyNumberFormat="1" applyFill="1"/>
    <xf numFmtId="2" fontId="0" fillId="0" borderId="0" xfId="0" applyNumberForma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14" fontId="5" fillId="0" borderId="0" xfId="0" applyNumberFormat="1" applyFont="1" applyFill="1"/>
    <xf numFmtId="2" fontId="14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14" fontId="17" fillId="0" borderId="0" xfId="0" applyNumberFormat="1" applyFont="1" applyFill="1"/>
    <xf numFmtId="2" fontId="0" fillId="0" borderId="0" xfId="0" applyNumberFormat="1" applyFill="1"/>
  </cellXfs>
  <cellStyles count="1">
    <cellStyle name="Normal" xfId="0" builtinId="0"/>
  </cellStyles>
  <dxfs count="6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45AF-883B-304C-B25F-DD29501ADA30}">
  <dimension ref="A1:AH174"/>
  <sheetViews>
    <sheetView topLeftCell="A17" zoomScaleNormal="100" workbookViewId="0">
      <selection activeCell="I35" sqref="A1:AH162"/>
    </sheetView>
  </sheetViews>
  <sheetFormatPr baseColWidth="10" defaultRowHeight="16" x14ac:dyDescent="0.2"/>
  <cols>
    <col min="1" max="1" width="10.83203125" style="5"/>
    <col min="6" max="7" width="10.83203125" style="5"/>
    <col min="9" max="10" width="10.83203125" style="5"/>
    <col min="11" max="11" width="10.83203125" style="6"/>
    <col min="12" max="12" width="10.83203125" style="7"/>
    <col min="13" max="13" width="10.83203125" style="8"/>
    <col min="14" max="14" width="10.83203125" style="5"/>
    <col min="15" max="15" width="10.83203125" style="9"/>
    <col min="16" max="16" width="10.83203125" style="7"/>
    <col min="17" max="17" width="10.83203125" style="8"/>
    <col min="18" max="21" width="10.83203125" style="10"/>
    <col min="22" max="24" width="10.83203125" style="5"/>
    <col min="26" max="26" width="10.83203125" style="11"/>
    <col min="27" max="27" width="10.83203125" style="9"/>
    <col min="28" max="29" width="10.83203125" style="7"/>
    <col min="30" max="30" width="10.83203125" style="8"/>
    <col min="31" max="16384" width="10.83203125" style="5"/>
  </cols>
  <sheetData>
    <row r="1" spans="1:34" s="1" customFormat="1" ht="17" thickBot="1" x14ac:dyDescent="0.25">
      <c r="A1" s="36" t="s">
        <v>53</v>
      </c>
      <c r="B1" s="37" t="s">
        <v>87</v>
      </c>
      <c r="C1" s="37" t="s">
        <v>88</v>
      </c>
      <c r="D1" s="37" t="s">
        <v>89</v>
      </c>
      <c r="E1" s="37" t="s">
        <v>90</v>
      </c>
      <c r="F1" s="36" t="s">
        <v>70</v>
      </c>
      <c r="G1" s="36" t="s">
        <v>8</v>
      </c>
      <c r="H1" s="38" t="s">
        <v>58</v>
      </c>
      <c r="I1" s="36" t="s">
        <v>59</v>
      </c>
      <c r="J1" s="36" t="s">
        <v>111</v>
      </c>
      <c r="K1" s="39" t="s">
        <v>0</v>
      </c>
      <c r="L1" s="36" t="s">
        <v>1</v>
      </c>
      <c r="M1" s="36" t="s">
        <v>2</v>
      </c>
      <c r="N1" s="36" t="s">
        <v>3</v>
      </c>
      <c r="O1" s="36" t="s">
        <v>4</v>
      </c>
      <c r="P1" s="36" t="s">
        <v>5</v>
      </c>
      <c r="Q1" s="36" t="s">
        <v>6</v>
      </c>
      <c r="R1" s="36" t="s">
        <v>7</v>
      </c>
      <c r="S1" s="36" t="s">
        <v>125</v>
      </c>
      <c r="T1" s="36" t="s">
        <v>126</v>
      </c>
      <c r="U1" s="36" t="s">
        <v>127</v>
      </c>
      <c r="V1" s="36" t="s">
        <v>47</v>
      </c>
      <c r="W1" s="36" t="s">
        <v>48</v>
      </c>
      <c r="X1" s="36" t="s">
        <v>46</v>
      </c>
      <c r="Y1" s="36" t="s">
        <v>68</v>
      </c>
      <c r="Z1" s="39" t="s">
        <v>11</v>
      </c>
      <c r="AA1" s="36" t="s">
        <v>12</v>
      </c>
      <c r="AB1" s="36" t="s">
        <v>13</v>
      </c>
      <c r="AC1" s="36" t="s">
        <v>60</v>
      </c>
      <c r="AD1" s="36" t="s">
        <v>14</v>
      </c>
      <c r="AE1" s="36" t="s">
        <v>15</v>
      </c>
      <c r="AF1" s="36" t="s">
        <v>120</v>
      </c>
      <c r="AG1" s="36" t="s">
        <v>121</v>
      </c>
      <c r="AH1" s="36" t="s">
        <v>122</v>
      </c>
    </row>
    <row r="2" spans="1:34" x14ac:dyDescent="0.2">
      <c r="A2" s="40" t="s">
        <v>69</v>
      </c>
      <c r="B2" s="41">
        <v>100</v>
      </c>
      <c r="C2" s="41">
        <v>13</v>
      </c>
      <c r="D2" s="42" t="s">
        <v>96</v>
      </c>
      <c r="E2" s="42" t="s">
        <v>96</v>
      </c>
      <c r="F2" s="40" t="s">
        <v>71</v>
      </c>
      <c r="G2" s="43">
        <v>42973</v>
      </c>
      <c r="H2" s="44">
        <v>3.8684931506849316</v>
      </c>
      <c r="I2" s="40" t="s">
        <v>9</v>
      </c>
      <c r="J2" s="40">
        <v>9</v>
      </c>
      <c r="K2" s="45">
        <v>0.75</v>
      </c>
      <c r="L2" s="40">
        <v>0.6</v>
      </c>
      <c r="M2" s="40">
        <v>0.4</v>
      </c>
      <c r="N2" s="40">
        <v>0.5</v>
      </c>
      <c r="O2" s="40">
        <v>0.7</v>
      </c>
      <c r="P2" s="40">
        <v>0.7</v>
      </c>
      <c r="Q2" s="40">
        <v>0.6</v>
      </c>
      <c r="R2" s="40">
        <v>0.2</v>
      </c>
      <c r="S2" s="40">
        <f t="shared" ref="S2:S33" si="0">W2-(V2+R2)</f>
        <v>-0.11666666666666681</v>
      </c>
      <c r="T2" s="40">
        <f t="shared" ref="T2:T13" si="1">S2/(1-(V2+R2))</f>
        <v>-0.53846153846153932</v>
      </c>
      <c r="U2" s="40">
        <f t="shared" ref="U2:U13" si="2">(W2-V2)/(1-(V2+R2))</f>
        <v>0.38461538461538447</v>
      </c>
      <c r="V2" s="40">
        <f t="shared" ref="V2:V33" si="3">(K2+L2+M2)/3</f>
        <v>0.58333333333333337</v>
      </c>
      <c r="W2" s="40">
        <f t="shared" ref="W2:W33" si="4">(O2+P2+Q2)/3</f>
        <v>0.66666666666666663</v>
      </c>
      <c r="X2" s="40">
        <f t="shared" ref="X2:X33" si="5">(W2-V2)/(1-V2)</f>
        <v>0.19999999999999984</v>
      </c>
      <c r="Y2" s="46">
        <f t="shared" ref="Y2:Y33" si="6">(W2-V2)/((1-V2)*(1-W2))</f>
        <v>0.59999999999999942</v>
      </c>
      <c r="Z2" s="45">
        <f t="shared" ref="Z2:Z33" si="7">(-((K2+L2+M2))+((O2+P2+Q2)))/3</f>
        <v>8.3333333333333329E-2</v>
      </c>
      <c r="AA2" s="40">
        <f t="shared" ref="AA2:AA33" si="8">O2-K2</f>
        <v>-5.0000000000000044E-2</v>
      </c>
      <c r="AB2" s="40">
        <f t="shared" ref="AB2:AB33" si="9">P2-L2</f>
        <v>9.9999999999999978E-2</v>
      </c>
      <c r="AC2" s="40">
        <f t="shared" ref="AC2:AC33" si="10">P2-N2</f>
        <v>0.19999999999999996</v>
      </c>
      <c r="AD2" s="40">
        <f t="shared" ref="AD2:AD33" si="11">Q2-M2</f>
        <v>0.19999999999999996</v>
      </c>
      <c r="AE2" s="40">
        <f t="shared" ref="AE2:AE33" si="12">L2-N2</f>
        <v>9.9999999999999978E-2</v>
      </c>
      <c r="AF2" s="40">
        <v>-0.20000000000000018</v>
      </c>
      <c r="AG2" s="40">
        <v>0.24999999999999994</v>
      </c>
      <c r="AH2" s="40">
        <v>0.33333333333333326</v>
      </c>
    </row>
    <row r="3" spans="1:34" x14ac:dyDescent="0.2">
      <c r="A3" s="40" t="s">
        <v>36</v>
      </c>
      <c r="B3" s="41">
        <v>86</v>
      </c>
      <c r="C3" s="41">
        <v>3</v>
      </c>
      <c r="D3" s="46" t="s">
        <v>91</v>
      </c>
      <c r="E3" s="46" t="s">
        <v>100</v>
      </c>
      <c r="F3" s="40" t="s">
        <v>71</v>
      </c>
      <c r="G3" s="47">
        <v>42846</v>
      </c>
      <c r="H3" s="44">
        <v>4.04</v>
      </c>
      <c r="I3" s="40" t="s">
        <v>9</v>
      </c>
      <c r="J3" s="48">
        <v>10</v>
      </c>
      <c r="K3" s="45">
        <v>0.65</v>
      </c>
      <c r="L3" s="40">
        <v>0.55000000000000004</v>
      </c>
      <c r="M3" s="40">
        <v>0.55000000000000004</v>
      </c>
      <c r="N3" s="40">
        <v>0.45</v>
      </c>
      <c r="O3" s="40">
        <v>0.75</v>
      </c>
      <c r="P3" s="40">
        <v>0.6</v>
      </c>
      <c r="Q3" s="40">
        <v>0.5</v>
      </c>
      <c r="R3" s="40">
        <v>0.2</v>
      </c>
      <c r="S3" s="40">
        <f t="shared" si="0"/>
        <v>-0.16666666666666674</v>
      </c>
      <c r="T3" s="40">
        <f t="shared" si="1"/>
        <v>-0.76923076923076994</v>
      </c>
      <c r="U3" s="40">
        <f t="shared" si="2"/>
        <v>0.15384615384615388</v>
      </c>
      <c r="V3" s="40">
        <f t="shared" si="3"/>
        <v>0.58333333333333337</v>
      </c>
      <c r="W3" s="40">
        <f t="shared" si="4"/>
        <v>0.6166666666666667</v>
      </c>
      <c r="X3" s="40">
        <f t="shared" si="5"/>
        <v>7.9999999999999988E-2</v>
      </c>
      <c r="Y3" s="46">
        <f t="shared" si="6"/>
        <v>0.20869565217391306</v>
      </c>
      <c r="Z3" s="49">
        <f t="shared" si="7"/>
        <v>3.3333333333333291E-2</v>
      </c>
      <c r="AA3" s="40">
        <f t="shared" si="8"/>
        <v>9.9999999999999978E-2</v>
      </c>
      <c r="AB3" s="40">
        <f t="shared" si="9"/>
        <v>4.9999999999999933E-2</v>
      </c>
      <c r="AC3" s="40">
        <f t="shared" si="10"/>
        <v>0.14999999999999997</v>
      </c>
      <c r="AD3" s="40">
        <f t="shared" si="11"/>
        <v>-5.0000000000000044E-2</v>
      </c>
      <c r="AE3" s="40">
        <f t="shared" si="12"/>
        <v>0.10000000000000003</v>
      </c>
      <c r="AF3" s="40">
        <v>0.28571428571428564</v>
      </c>
      <c r="AG3" s="40">
        <v>0.11111111111111098</v>
      </c>
      <c r="AH3" s="40">
        <v>-0.11111111111111122</v>
      </c>
    </row>
    <row r="4" spans="1:34" x14ac:dyDescent="0.2">
      <c r="A4" s="40" t="s">
        <v>34</v>
      </c>
      <c r="B4" s="41">
        <v>120</v>
      </c>
      <c r="C4" s="41">
        <v>32</v>
      </c>
      <c r="D4" s="46" t="s">
        <v>91</v>
      </c>
      <c r="E4" s="46" t="s">
        <v>100</v>
      </c>
      <c r="F4" s="40" t="s">
        <v>71</v>
      </c>
      <c r="G4" s="47">
        <v>42766</v>
      </c>
      <c r="H4" s="44">
        <v>4.26</v>
      </c>
      <c r="I4" s="40" t="s">
        <v>10</v>
      </c>
      <c r="J4" s="40">
        <v>3</v>
      </c>
      <c r="K4" s="45">
        <v>0.85</v>
      </c>
      <c r="L4" s="40">
        <v>0.4</v>
      </c>
      <c r="M4" s="40">
        <v>0.5</v>
      </c>
      <c r="N4" s="40">
        <v>0.55000000000000004</v>
      </c>
      <c r="O4" s="40">
        <v>0.95</v>
      </c>
      <c r="P4" s="40">
        <v>0.7</v>
      </c>
      <c r="Q4" s="40">
        <v>0.5</v>
      </c>
      <c r="R4" s="40">
        <v>0.45</v>
      </c>
      <c r="S4" s="40">
        <f t="shared" si="0"/>
        <v>-0.31666666666666676</v>
      </c>
      <c r="T4" s="40">
        <f t="shared" si="1"/>
        <v>9.4999999999999734</v>
      </c>
      <c r="U4" s="40">
        <f t="shared" si="2"/>
        <v>-3.9999999999999867</v>
      </c>
      <c r="V4" s="40">
        <f t="shared" si="3"/>
        <v>0.58333333333333337</v>
      </c>
      <c r="W4" s="40">
        <f t="shared" si="4"/>
        <v>0.71666666666666667</v>
      </c>
      <c r="X4" s="40">
        <f t="shared" si="5"/>
        <v>0.31999999999999995</v>
      </c>
      <c r="Y4" s="46">
        <f t="shared" si="6"/>
        <v>1.1294117647058823</v>
      </c>
      <c r="Z4" s="49">
        <f t="shared" si="7"/>
        <v>0.1333333333333333</v>
      </c>
      <c r="AA4" s="40">
        <f t="shared" si="8"/>
        <v>9.9999999999999978E-2</v>
      </c>
      <c r="AB4" s="40">
        <f t="shared" si="9"/>
        <v>0.29999999999999993</v>
      </c>
      <c r="AC4" s="40">
        <f t="shared" si="10"/>
        <v>0.14999999999999991</v>
      </c>
      <c r="AD4" s="40">
        <f t="shared" si="11"/>
        <v>0</v>
      </c>
      <c r="AE4" s="40">
        <f t="shared" si="12"/>
        <v>-0.15000000000000002</v>
      </c>
      <c r="AF4" s="40">
        <v>0.66666666666666641</v>
      </c>
      <c r="AG4" s="40">
        <v>0.49999999999999989</v>
      </c>
      <c r="AH4" s="40">
        <v>0</v>
      </c>
    </row>
    <row r="5" spans="1:34" x14ac:dyDescent="0.2">
      <c r="A5" s="40" t="s">
        <v>63</v>
      </c>
      <c r="B5" s="41">
        <v>105</v>
      </c>
      <c r="C5" s="41">
        <v>23</v>
      </c>
      <c r="D5" s="46" t="s">
        <v>91</v>
      </c>
      <c r="E5" s="46" t="s">
        <v>93</v>
      </c>
      <c r="F5" s="40" t="s">
        <v>71</v>
      </c>
      <c r="G5" s="43">
        <v>42776</v>
      </c>
      <c r="H5" s="50">
        <v>4.3068493150684928</v>
      </c>
      <c r="I5" s="40" t="s">
        <v>9</v>
      </c>
      <c r="J5" s="48">
        <v>10</v>
      </c>
      <c r="K5" s="45">
        <v>0.75</v>
      </c>
      <c r="L5" s="40">
        <v>0.65</v>
      </c>
      <c r="M5" s="40">
        <v>0.65</v>
      </c>
      <c r="N5" s="40">
        <v>0.55000000000000004</v>
      </c>
      <c r="O5" s="40">
        <v>0.95</v>
      </c>
      <c r="P5" s="40">
        <v>0.8</v>
      </c>
      <c r="Q5" s="40">
        <v>0.8</v>
      </c>
      <c r="R5" s="40">
        <v>0.8</v>
      </c>
      <c r="S5" s="40">
        <f t="shared" si="0"/>
        <v>-0.63333333333333341</v>
      </c>
      <c r="T5" s="40">
        <f t="shared" si="1"/>
        <v>1.3103448275862069</v>
      </c>
      <c r="U5" s="40">
        <f t="shared" si="2"/>
        <v>-0.34482758620689669</v>
      </c>
      <c r="V5" s="40">
        <f t="shared" si="3"/>
        <v>0.68333333333333324</v>
      </c>
      <c r="W5" s="40">
        <f t="shared" si="4"/>
        <v>0.85</v>
      </c>
      <c r="X5" s="40">
        <f t="shared" si="5"/>
        <v>0.52631578947368429</v>
      </c>
      <c r="Y5" s="46">
        <f t="shared" si="6"/>
        <v>3.5087719298245612</v>
      </c>
      <c r="Z5" s="45">
        <f t="shared" si="7"/>
        <v>0.16666666666666666</v>
      </c>
      <c r="AA5" s="40">
        <f t="shared" si="8"/>
        <v>0.19999999999999996</v>
      </c>
      <c r="AB5" s="40">
        <f t="shared" si="9"/>
        <v>0.15000000000000002</v>
      </c>
      <c r="AC5" s="40">
        <f t="shared" si="10"/>
        <v>0.25</v>
      </c>
      <c r="AD5" s="40">
        <f t="shared" si="11"/>
        <v>0.15000000000000002</v>
      </c>
      <c r="AE5" s="40">
        <f t="shared" si="12"/>
        <v>9.9999999999999978E-2</v>
      </c>
      <c r="AF5" s="40">
        <v>0.79999999999999982</v>
      </c>
      <c r="AG5" s="40">
        <v>0.42857142857142866</v>
      </c>
      <c r="AH5" s="40">
        <v>0.42857142857142866</v>
      </c>
    </row>
    <row r="6" spans="1:34" x14ac:dyDescent="0.2">
      <c r="A6" s="40" t="s">
        <v>45</v>
      </c>
      <c r="B6" s="41">
        <v>103</v>
      </c>
      <c r="C6" s="41">
        <v>20</v>
      </c>
      <c r="D6" s="46" t="s">
        <v>91</v>
      </c>
      <c r="E6" s="46" t="s">
        <v>100</v>
      </c>
      <c r="F6" s="40" t="s">
        <v>71</v>
      </c>
      <c r="G6" s="47">
        <v>42730</v>
      </c>
      <c r="H6" s="44">
        <v>4.3600000000000003</v>
      </c>
      <c r="I6" s="40" t="s">
        <v>10</v>
      </c>
      <c r="J6" s="40">
        <v>1</v>
      </c>
      <c r="K6" s="45">
        <v>0.55000000000000004</v>
      </c>
      <c r="L6" s="40">
        <v>0.5</v>
      </c>
      <c r="M6" s="40">
        <v>0.4</v>
      </c>
      <c r="N6" s="40">
        <v>0.65</v>
      </c>
      <c r="O6" s="40">
        <v>0.8</v>
      </c>
      <c r="P6" s="40">
        <v>0.6</v>
      </c>
      <c r="Q6" s="40">
        <v>0.55000000000000004</v>
      </c>
      <c r="R6" s="40">
        <v>0.2</v>
      </c>
      <c r="S6" s="40">
        <f t="shared" si="0"/>
        <v>-3.3333333333333326E-2</v>
      </c>
      <c r="T6" s="40">
        <f t="shared" si="1"/>
        <v>-0.10526315789473682</v>
      </c>
      <c r="U6" s="40">
        <f t="shared" si="2"/>
        <v>0.52631578947368407</v>
      </c>
      <c r="V6" s="40">
        <f t="shared" si="3"/>
        <v>0.48333333333333339</v>
      </c>
      <c r="W6" s="40">
        <f t="shared" si="4"/>
        <v>0.65</v>
      </c>
      <c r="X6" s="40">
        <f t="shared" si="5"/>
        <v>0.32258064516129031</v>
      </c>
      <c r="Y6" s="46">
        <f t="shared" si="6"/>
        <v>0.92165898617511521</v>
      </c>
      <c r="Z6" s="49">
        <f t="shared" si="7"/>
        <v>0.1666666666666666</v>
      </c>
      <c r="AA6" s="40">
        <f t="shared" si="8"/>
        <v>0.25</v>
      </c>
      <c r="AB6" s="40">
        <f t="shared" si="9"/>
        <v>9.9999999999999978E-2</v>
      </c>
      <c r="AC6" s="40">
        <f t="shared" si="10"/>
        <v>-5.0000000000000044E-2</v>
      </c>
      <c r="AD6" s="40">
        <f t="shared" si="11"/>
        <v>0.15000000000000002</v>
      </c>
      <c r="AE6" s="40">
        <f t="shared" si="12"/>
        <v>-0.15000000000000002</v>
      </c>
      <c r="AF6" s="40">
        <v>0.55555555555555558</v>
      </c>
      <c r="AG6" s="40">
        <v>0.19999999999999996</v>
      </c>
      <c r="AH6" s="40">
        <v>0.25000000000000006</v>
      </c>
    </row>
    <row r="7" spans="1:34" x14ac:dyDescent="0.2">
      <c r="A7" s="40" t="s">
        <v>67</v>
      </c>
      <c r="B7" s="41">
        <v>107</v>
      </c>
      <c r="C7" s="41">
        <v>23</v>
      </c>
      <c r="D7" s="46" t="s">
        <v>91</v>
      </c>
      <c r="E7" s="46" t="s">
        <v>100</v>
      </c>
      <c r="F7" s="40" t="s">
        <v>71</v>
      </c>
      <c r="G7" s="43">
        <v>42726</v>
      </c>
      <c r="H7" s="44">
        <v>4.4904109589041097</v>
      </c>
      <c r="I7" s="40" t="s">
        <v>10</v>
      </c>
      <c r="J7" s="40">
        <v>9</v>
      </c>
      <c r="K7" s="45">
        <v>0.8</v>
      </c>
      <c r="L7" s="40">
        <v>0.65</v>
      </c>
      <c r="M7" s="40">
        <v>0.35</v>
      </c>
      <c r="N7" s="40">
        <v>0.35</v>
      </c>
      <c r="O7" s="40">
        <v>0.8</v>
      </c>
      <c r="P7" s="40">
        <v>0.55000000000000004</v>
      </c>
      <c r="Q7" s="40">
        <v>0.45</v>
      </c>
      <c r="R7" s="40">
        <v>0.3</v>
      </c>
      <c r="S7" s="40">
        <f t="shared" si="0"/>
        <v>-0.30000000000000016</v>
      </c>
      <c r="T7" s="40">
        <f t="shared" si="1"/>
        <v>-3.0000000000000053</v>
      </c>
      <c r="U7" s="40">
        <f t="shared" si="2"/>
        <v>-1.1102230246251581E-15</v>
      </c>
      <c r="V7" s="40">
        <f t="shared" si="3"/>
        <v>0.60000000000000009</v>
      </c>
      <c r="W7" s="40">
        <f t="shared" si="4"/>
        <v>0.6</v>
      </c>
      <c r="X7" s="40">
        <f t="shared" si="5"/>
        <v>-2.7755575615628918E-16</v>
      </c>
      <c r="Y7" s="46">
        <f t="shared" si="6"/>
        <v>-6.9388939039072294E-16</v>
      </c>
      <c r="Z7" s="49">
        <f t="shared" si="7"/>
        <v>-7.4014868308343765E-17</v>
      </c>
      <c r="AA7" s="40">
        <f t="shared" si="8"/>
        <v>0</v>
      </c>
      <c r="AB7" s="40">
        <f t="shared" si="9"/>
        <v>-9.9999999999999978E-2</v>
      </c>
      <c r="AC7" s="40">
        <f t="shared" si="10"/>
        <v>0.20000000000000007</v>
      </c>
      <c r="AD7" s="40">
        <f t="shared" si="11"/>
        <v>0.10000000000000003</v>
      </c>
      <c r="AE7" s="40">
        <f t="shared" si="12"/>
        <v>0.30000000000000004</v>
      </c>
      <c r="AF7" s="40">
        <v>0</v>
      </c>
      <c r="AG7" s="40">
        <v>-0.28571428571428564</v>
      </c>
      <c r="AH7" s="40">
        <v>0.15384615384615388</v>
      </c>
    </row>
    <row r="8" spans="1:34" x14ac:dyDescent="0.2">
      <c r="A8" s="40" t="s">
        <v>25</v>
      </c>
      <c r="B8" s="41">
        <v>127</v>
      </c>
      <c r="C8" s="41">
        <v>48</v>
      </c>
      <c r="D8" s="46" t="s">
        <v>91</v>
      </c>
      <c r="E8" s="46" t="s">
        <v>100</v>
      </c>
      <c r="F8" s="40" t="s">
        <v>71</v>
      </c>
      <c r="G8" s="43">
        <v>42621</v>
      </c>
      <c r="H8" s="44">
        <v>4.5999999999999996</v>
      </c>
      <c r="I8" s="40" t="s">
        <v>9</v>
      </c>
      <c r="J8" s="48">
        <v>10</v>
      </c>
      <c r="K8" s="45">
        <v>0.8</v>
      </c>
      <c r="L8" s="40">
        <v>0.65</v>
      </c>
      <c r="M8" s="40">
        <v>0.4</v>
      </c>
      <c r="N8" s="40">
        <v>0.45</v>
      </c>
      <c r="O8" s="40">
        <v>0.75</v>
      </c>
      <c r="P8" s="40">
        <v>0.8</v>
      </c>
      <c r="Q8" s="40">
        <v>0.7</v>
      </c>
      <c r="R8" s="40">
        <v>0.6</v>
      </c>
      <c r="S8" s="40">
        <f t="shared" si="0"/>
        <v>-0.46666666666666679</v>
      </c>
      <c r="T8" s="40">
        <f t="shared" si="1"/>
        <v>2.1538461538461533</v>
      </c>
      <c r="U8" s="40">
        <f t="shared" si="2"/>
        <v>-0.61538461538461486</v>
      </c>
      <c r="V8" s="40">
        <f t="shared" si="3"/>
        <v>0.6166666666666667</v>
      </c>
      <c r="W8" s="40">
        <f t="shared" si="4"/>
        <v>0.75</v>
      </c>
      <c r="X8" s="40">
        <f t="shared" si="5"/>
        <v>0.34782608695652167</v>
      </c>
      <c r="Y8" s="46">
        <f t="shared" si="6"/>
        <v>1.3913043478260867</v>
      </c>
      <c r="Z8" s="49">
        <f t="shared" si="7"/>
        <v>0.1333333333333333</v>
      </c>
      <c r="AA8" s="40">
        <f t="shared" si="8"/>
        <v>-5.0000000000000044E-2</v>
      </c>
      <c r="AB8" s="40">
        <f t="shared" si="9"/>
        <v>0.15000000000000002</v>
      </c>
      <c r="AC8" s="40">
        <f t="shared" si="10"/>
        <v>0.35000000000000003</v>
      </c>
      <c r="AD8" s="40">
        <f t="shared" si="11"/>
        <v>0.29999999999999993</v>
      </c>
      <c r="AE8" s="40">
        <f t="shared" si="12"/>
        <v>0.2</v>
      </c>
      <c r="AF8" s="40">
        <v>-0.25000000000000028</v>
      </c>
      <c r="AG8" s="40">
        <v>0.42857142857142866</v>
      </c>
      <c r="AH8" s="40">
        <v>0.49999999999999989</v>
      </c>
    </row>
    <row r="9" spans="1:34" x14ac:dyDescent="0.2">
      <c r="A9" s="40" t="s">
        <v>30</v>
      </c>
      <c r="B9" s="41"/>
      <c r="C9" s="41"/>
      <c r="D9" s="42" t="s">
        <v>96</v>
      </c>
      <c r="E9" s="42" t="s">
        <v>96</v>
      </c>
      <c r="F9" s="40" t="s">
        <v>71</v>
      </c>
      <c r="G9" s="51">
        <v>42627</v>
      </c>
      <c r="H9" s="44">
        <v>4.5999999999999996</v>
      </c>
      <c r="I9" s="40" t="s">
        <v>9</v>
      </c>
      <c r="J9" s="48">
        <v>10</v>
      </c>
      <c r="K9" s="45">
        <v>0.8</v>
      </c>
      <c r="L9" s="40">
        <v>0.6</v>
      </c>
      <c r="M9" s="40">
        <v>0.45</v>
      </c>
      <c r="N9" s="40">
        <v>0.85</v>
      </c>
      <c r="O9" s="40">
        <v>0.8</v>
      </c>
      <c r="P9" s="40">
        <v>0.65</v>
      </c>
      <c r="Q9" s="40">
        <v>0.6</v>
      </c>
      <c r="R9" s="40">
        <v>0.35</v>
      </c>
      <c r="S9" s="40">
        <f t="shared" si="0"/>
        <v>-0.2833333333333331</v>
      </c>
      <c r="T9" s="40">
        <f t="shared" si="1"/>
        <v>-8.4999999999999662</v>
      </c>
      <c r="U9" s="40">
        <f t="shared" si="2"/>
        <v>2</v>
      </c>
      <c r="V9" s="40">
        <f t="shared" si="3"/>
        <v>0.61666666666666659</v>
      </c>
      <c r="W9" s="40">
        <f t="shared" si="4"/>
        <v>0.68333333333333346</v>
      </c>
      <c r="X9" s="40">
        <f t="shared" si="5"/>
        <v>0.17391304347826136</v>
      </c>
      <c r="Y9" s="46">
        <f t="shared" si="6"/>
        <v>0.549199084668194</v>
      </c>
      <c r="Z9" s="49">
        <f t="shared" si="7"/>
        <v>6.6666666666666805E-2</v>
      </c>
      <c r="AA9" s="40">
        <f t="shared" si="8"/>
        <v>0</v>
      </c>
      <c r="AB9" s="40">
        <f t="shared" si="9"/>
        <v>5.0000000000000044E-2</v>
      </c>
      <c r="AC9" s="40">
        <f t="shared" si="10"/>
        <v>-0.19999999999999996</v>
      </c>
      <c r="AD9" s="40">
        <f t="shared" si="11"/>
        <v>0.14999999999999997</v>
      </c>
      <c r="AE9" s="40">
        <f t="shared" si="12"/>
        <v>-0.25</v>
      </c>
      <c r="AF9" s="40">
        <v>0</v>
      </c>
      <c r="AG9" s="40">
        <v>0.12500000000000011</v>
      </c>
      <c r="AH9" s="40">
        <v>0.27272727272727265</v>
      </c>
    </row>
    <row r="10" spans="1:34" x14ac:dyDescent="0.2">
      <c r="A10" s="40">
        <v>4108</v>
      </c>
      <c r="B10" s="41">
        <v>88</v>
      </c>
      <c r="C10" s="41">
        <v>11</v>
      </c>
      <c r="D10" s="46" t="s">
        <v>91</v>
      </c>
      <c r="E10" s="46" t="s">
        <v>100</v>
      </c>
      <c r="F10" s="40" t="s">
        <v>71</v>
      </c>
      <c r="G10" s="52">
        <v>42695</v>
      </c>
      <c r="H10" s="44">
        <v>4.6301369863013697</v>
      </c>
      <c r="I10" s="40" t="s">
        <v>10</v>
      </c>
      <c r="J10" s="40">
        <v>9</v>
      </c>
      <c r="K10" s="45">
        <v>0.55000000000000004</v>
      </c>
      <c r="L10" s="40">
        <v>0.55000000000000004</v>
      </c>
      <c r="M10" s="40">
        <v>0.15</v>
      </c>
      <c r="N10" s="40">
        <v>0.3</v>
      </c>
      <c r="O10" s="40">
        <v>0.8</v>
      </c>
      <c r="P10" s="40">
        <v>0.55000000000000004</v>
      </c>
      <c r="Q10" s="40">
        <v>0.45</v>
      </c>
      <c r="R10" s="40">
        <v>0.25</v>
      </c>
      <c r="S10" s="40">
        <f t="shared" si="0"/>
        <v>-6.6666666666666763E-2</v>
      </c>
      <c r="T10" s="40">
        <f t="shared" si="1"/>
        <v>-0.20000000000000034</v>
      </c>
      <c r="U10" s="40">
        <f t="shared" si="2"/>
        <v>0.55000000000000004</v>
      </c>
      <c r="V10" s="40">
        <f t="shared" si="3"/>
        <v>0.41666666666666669</v>
      </c>
      <c r="W10" s="40">
        <f t="shared" si="4"/>
        <v>0.6</v>
      </c>
      <c r="X10" s="40">
        <f t="shared" si="5"/>
        <v>0.31428571428571428</v>
      </c>
      <c r="Y10" s="46">
        <f t="shared" si="6"/>
        <v>0.78571428571428559</v>
      </c>
      <c r="Z10" s="45">
        <f t="shared" si="7"/>
        <v>0.18333333333333335</v>
      </c>
      <c r="AA10" s="40">
        <f t="shared" si="8"/>
        <v>0.25</v>
      </c>
      <c r="AB10" s="40">
        <f t="shared" si="9"/>
        <v>0</v>
      </c>
      <c r="AC10" s="40">
        <f t="shared" si="10"/>
        <v>0.25000000000000006</v>
      </c>
      <c r="AD10" s="40">
        <f t="shared" si="11"/>
        <v>0.30000000000000004</v>
      </c>
      <c r="AE10" s="40">
        <f t="shared" si="12"/>
        <v>0.25000000000000006</v>
      </c>
      <c r="AF10" s="40">
        <v>0.55555555555555558</v>
      </c>
      <c r="AG10" s="40">
        <v>0</v>
      </c>
      <c r="AH10" s="40">
        <v>0.35294117647058831</v>
      </c>
    </row>
    <row r="11" spans="1:34" x14ac:dyDescent="0.2">
      <c r="A11" s="40" t="s">
        <v>57</v>
      </c>
      <c r="B11" s="41">
        <v>114</v>
      </c>
      <c r="C11" s="41">
        <v>31</v>
      </c>
      <c r="D11" s="46" t="s">
        <v>97</v>
      </c>
      <c r="E11" s="46" t="s">
        <v>100</v>
      </c>
      <c r="F11" s="40" t="s">
        <v>71</v>
      </c>
      <c r="G11" s="43">
        <v>42592</v>
      </c>
      <c r="H11" s="50">
        <v>4.7780821917808218</v>
      </c>
      <c r="I11" s="40" t="s">
        <v>10</v>
      </c>
      <c r="J11" s="48">
        <v>10</v>
      </c>
      <c r="K11" s="45">
        <v>0.9</v>
      </c>
      <c r="L11" s="40">
        <v>0.45</v>
      </c>
      <c r="M11" s="40">
        <v>0.65</v>
      </c>
      <c r="N11" s="40">
        <v>0.45</v>
      </c>
      <c r="O11" s="40">
        <v>0.6</v>
      </c>
      <c r="P11" s="40">
        <v>0.7</v>
      </c>
      <c r="Q11" s="40">
        <v>0.55000000000000004</v>
      </c>
      <c r="R11" s="40">
        <v>0.35</v>
      </c>
      <c r="S11" s="40">
        <f t="shared" si="0"/>
        <v>-0.4</v>
      </c>
      <c r="T11" s="40">
        <f t="shared" si="1"/>
        <v>24.000000000000085</v>
      </c>
      <c r="U11" s="40">
        <f t="shared" si="2"/>
        <v>3.0000000000000133</v>
      </c>
      <c r="V11" s="40">
        <f t="shared" si="3"/>
        <v>0.66666666666666663</v>
      </c>
      <c r="W11" s="40">
        <f t="shared" si="4"/>
        <v>0.61666666666666659</v>
      </c>
      <c r="X11" s="40">
        <f t="shared" si="5"/>
        <v>-0.15000000000000011</v>
      </c>
      <c r="Y11" s="46">
        <f t="shared" si="6"/>
        <v>-0.39130434782608714</v>
      </c>
      <c r="Z11" s="49">
        <f t="shared" si="7"/>
        <v>-5.0000000000000044E-2</v>
      </c>
      <c r="AA11" s="40">
        <f t="shared" si="8"/>
        <v>-0.30000000000000004</v>
      </c>
      <c r="AB11" s="40">
        <f t="shared" si="9"/>
        <v>0.24999999999999994</v>
      </c>
      <c r="AC11" s="40">
        <f t="shared" si="10"/>
        <v>0.24999999999999994</v>
      </c>
      <c r="AD11" s="40">
        <f t="shared" si="11"/>
        <v>-9.9999999999999978E-2</v>
      </c>
      <c r="AE11" s="40">
        <f t="shared" si="12"/>
        <v>0</v>
      </c>
      <c r="AF11" s="40">
        <v>-3.0000000000000009</v>
      </c>
      <c r="AG11" s="40">
        <v>0.45454545454545442</v>
      </c>
      <c r="AH11" s="40">
        <v>-0.28571428571428564</v>
      </c>
    </row>
    <row r="12" spans="1:34" x14ac:dyDescent="0.2">
      <c r="A12" s="40" t="s">
        <v>29</v>
      </c>
      <c r="B12" s="41">
        <v>118</v>
      </c>
      <c r="C12" s="41">
        <v>46</v>
      </c>
      <c r="D12" s="46" t="s">
        <v>91</v>
      </c>
      <c r="E12" s="46" t="s">
        <v>100</v>
      </c>
      <c r="F12" s="40" t="s">
        <v>71</v>
      </c>
      <c r="G12" s="43">
        <v>42530</v>
      </c>
      <c r="H12" s="44">
        <v>4.8600000000000003</v>
      </c>
      <c r="I12" s="40" t="s">
        <v>10</v>
      </c>
      <c r="J12" s="48">
        <v>10</v>
      </c>
      <c r="K12" s="45">
        <v>0.55000000000000004</v>
      </c>
      <c r="L12" s="40">
        <v>0.8</v>
      </c>
      <c r="M12" s="40">
        <v>0.6</v>
      </c>
      <c r="N12" s="40">
        <v>0.6</v>
      </c>
      <c r="O12" s="40">
        <v>0.65</v>
      </c>
      <c r="P12" s="40">
        <v>0.7</v>
      </c>
      <c r="Q12" s="40">
        <v>0.55000000000000004</v>
      </c>
      <c r="R12" s="40">
        <v>0.25</v>
      </c>
      <c r="S12" s="40">
        <f t="shared" si="0"/>
        <v>-0.26666666666666661</v>
      </c>
      <c r="T12" s="40">
        <f t="shared" si="1"/>
        <v>-2.6666666666666665</v>
      </c>
      <c r="U12" s="40">
        <f t="shared" si="2"/>
        <v>-0.1666666666666661</v>
      </c>
      <c r="V12" s="40">
        <f t="shared" si="3"/>
        <v>0.65</v>
      </c>
      <c r="W12" s="40">
        <f t="shared" si="4"/>
        <v>0.63333333333333341</v>
      </c>
      <c r="X12" s="40">
        <f t="shared" si="5"/>
        <v>-4.761904761904745E-2</v>
      </c>
      <c r="Y12" s="46">
        <f t="shared" si="6"/>
        <v>-0.12987012987012944</v>
      </c>
      <c r="Z12" s="49">
        <f t="shared" si="7"/>
        <v>-1.666666666666668E-2</v>
      </c>
      <c r="AA12" s="40">
        <f t="shared" si="8"/>
        <v>9.9999999999999978E-2</v>
      </c>
      <c r="AB12" s="40">
        <f t="shared" si="9"/>
        <v>-0.10000000000000009</v>
      </c>
      <c r="AC12" s="40">
        <f t="shared" si="10"/>
        <v>9.9999999999999978E-2</v>
      </c>
      <c r="AD12" s="40">
        <f t="shared" si="11"/>
        <v>-4.9999999999999933E-2</v>
      </c>
      <c r="AE12" s="40">
        <f t="shared" si="12"/>
        <v>0.20000000000000007</v>
      </c>
      <c r="AF12" s="40">
        <v>0.22222222222222218</v>
      </c>
      <c r="AG12" s="40">
        <v>-0.50000000000000056</v>
      </c>
      <c r="AH12" s="40">
        <v>-0.12499999999999983</v>
      </c>
    </row>
    <row r="13" spans="1:34" x14ac:dyDescent="0.2">
      <c r="A13" s="40" t="s">
        <v>39</v>
      </c>
      <c r="B13" s="41">
        <v>103</v>
      </c>
      <c r="C13" s="41">
        <v>25</v>
      </c>
      <c r="D13" s="46" t="s">
        <v>91</v>
      </c>
      <c r="E13" s="46" t="s">
        <v>100</v>
      </c>
      <c r="F13" s="40" t="s">
        <v>71</v>
      </c>
      <c r="G13" s="47">
        <v>42547</v>
      </c>
      <c r="H13" s="44">
        <v>4.8600000000000003</v>
      </c>
      <c r="I13" s="40" t="s">
        <v>9</v>
      </c>
      <c r="J13" s="40">
        <v>0</v>
      </c>
      <c r="K13" s="45">
        <v>0.5</v>
      </c>
      <c r="L13" s="40">
        <v>0.3</v>
      </c>
      <c r="M13" s="40">
        <v>0.35</v>
      </c>
      <c r="N13" s="40">
        <v>0.7</v>
      </c>
      <c r="O13" s="40">
        <v>0.75</v>
      </c>
      <c r="P13" s="40">
        <v>0.7</v>
      </c>
      <c r="Q13" s="40">
        <v>0.6</v>
      </c>
      <c r="R13" s="40">
        <v>0.3</v>
      </c>
      <c r="S13" s="40">
        <f t="shared" si="0"/>
        <v>0</v>
      </c>
      <c r="T13" s="40">
        <f t="shared" si="1"/>
        <v>0</v>
      </c>
      <c r="U13" s="40">
        <f t="shared" si="2"/>
        <v>0.94736842105263142</v>
      </c>
      <c r="V13" s="40">
        <f t="shared" si="3"/>
        <v>0.3833333333333333</v>
      </c>
      <c r="W13" s="40">
        <f t="shared" si="4"/>
        <v>0.68333333333333324</v>
      </c>
      <c r="X13" s="40">
        <f t="shared" si="5"/>
        <v>0.48648648648648635</v>
      </c>
      <c r="Y13" s="46">
        <f t="shared" si="6"/>
        <v>1.5362731152204827</v>
      </c>
      <c r="Z13" s="49">
        <f t="shared" si="7"/>
        <v>0.3</v>
      </c>
      <c r="AA13" s="40">
        <f t="shared" si="8"/>
        <v>0.25</v>
      </c>
      <c r="AB13" s="40">
        <f t="shared" si="9"/>
        <v>0.39999999999999997</v>
      </c>
      <c r="AC13" s="40">
        <f t="shared" si="10"/>
        <v>0</v>
      </c>
      <c r="AD13" s="40">
        <f t="shared" si="11"/>
        <v>0.25</v>
      </c>
      <c r="AE13" s="40">
        <f t="shared" si="12"/>
        <v>-0.39999999999999997</v>
      </c>
      <c r="AF13" s="40">
        <v>0.5</v>
      </c>
      <c r="AG13" s="40">
        <v>0.5714285714285714</v>
      </c>
      <c r="AH13" s="40">
        <v>0.38461538461538458</v>
      </c>
    </row>
    <row r="14" spans="1:34" x14ac:dyDescent="0.2">
      <c r="A14" s="40" t="s">
        <v>31</v>
      </c>
      <c r="B14" s="41">
        <v>125</v>
      </c>
      <c r="C14" s="41">
        <v>51</v>
      </c>
      <c r="D14" s="46" t="s">
        <v>98</v>
      </c>
      <c r="E14" s="46" t="s">
        <v>100</v>
      </c>
      <c r="F14" s="40" t="s">
        <v>71</v>
      </c>
      <c r="G14" s="47">
        <v>42529</v>
      </c>
      <c r="H14" s="44">
        <v>4.87</v>
      </c>
      <c r="I14" s="40" t="s">
        <v>10</v>
      </c>
      <c r="J14" s="48">
        <v>10</v>
      </c>
      <c r="K14" s="45">
        <v>0.8</v>
      </c>
      <c r="L14" s="40">
        <v>0.75</v>
      </c>
      <c r="M14" s="40">
        <v>0.7</v>
      </c>
      <c r="N14" s="40">
        <v>0.7</v>
      </c>
      <c r="O14" s="40">
        <v>0.85</v>
      </c>
      <c r="P14" s="40">
        <v>0.8</v>
      </c>
      <c r="Q14" s="40">
        <v>0.65</v>
      </c>
      <c r="R14" s="40">
        <v>0.25</v>
      </c>
      <c r="S14" s="40">
        <f t="shared" si="0"/>
        <v>-0.23333333333333339</v>
      </c>
      <c r="T14" s="40">
        <v>0</v>
      </c>
      <c r="U14" s="40">
        <v>0</v>
      </c>
      <c r="V14" s="40">
        <f t="shared" si="3"/>
        <v>0.75</v>
      </c>
      <c r="W14" s="40">
        <f t="shared" si="4"/>
        <v>0.76666666666666661</v>
      </c>
      <c r="X14" s="40">
        <f t="shared" si="5"/>
        <v>6.666666666666643E-2</v>
      </c>
      <c r="Y14" s="46">
        <f t="shared" si="6"/>
        <v>0.28571428571428464</v>
      </c>
      <c r="Z14" s="49">
        <f t="shared" si="7"/>
        <v>1.6666666666666607E-2</v>
      </c>
      <c r="AA14" s="40">
        <f t="shared" si="8"/>
        <v>4.9999999999999933E-2</v>
      </c>
      <c r="AB14" s="40">
        <f t="shared" si="9"/>
        <v>5.0000000000000044E-2</v>
      </c>
      <c r="AC14" s="40">
        <f t="shared" si="10"/>
        <v>0.10000000000000009</v>
      </c>
      <c r="AD14" s="40">
        <f t="shared" si="11"/>
        <v>-4.9999999999999933E-2</v>
      </c>
      <c r="AE14" s="40">
        <f t="shared" si="12"/>
        <v>5.0000000000000044E-2</v>
      </c>
      <c r="AF14" s="40">
        <v>0.24999999999999972</v>
      </c>
      <c r="AG14" s="40">
        <v>0.20000000000000018</v>
      </c>
      <c r="AH14" s="40">
        <v>-0.16666666666666641</v>
      </c>
    </row>
    <row r="15" spans="1:34" x14ac:dyDescent="0.2">
      <c r="A15" s="40" t="s">
        <v>43</v>
      </c>
      <c r="B15" s="41">
        <v>90</v>
      </c>
      <c r="C15" s="41">
        <v>14</v>
      </c>
      <c r="D15" s="42" t="s">
        <v>96</v>
      </c>
      <c r="E15" s="42" t="s">
        <v>96</v>
      </c>
      <c r="F15" s="40" t="s">
        <v>71</v>
      </c>
      <c r="G15" s="53">
        <v>42529</v>
      </c>
      <c r="H15" s="44">
        <v>4.91</v>
      </c>
      <c r="I15" s="40" t="s">
        <v>10</v>
      </c>
      <c r="J15" s="40">
        <v>3</v>
      </c>
      <c r="K15" s="45">
        <v>0.55000000000000004</v>
      </c>
      <c r="L15" s="40">
        <v>0.7</v>
      </c>
      <c r="M15" s="40">
        <v>0.55000000000000004</v>
      </c>
      <c r="N15" s="40">
        <v>0.55000000000000004</v>
      </c>
      <c r="O15" s="40">
        <v>0.85</v>
      </c>
      <c r="P15" s="40">
        <v>0.5</v>
      </c>
      <c r="Q15" s="40">
        <v>0.45</v>
      </c>
      <c r="R15" s="40">
        <v>0.3</v>
      </c>
      <c r="S15" s="40">
        <f t="shared" si="0"/>
        <v>-0.29999999999999993</v>
      </c>
      <c r="T15" s="40">
        <f t="shared" ref="T15:T46" si="13">S15/(1-(V15+R15))</f>
        <v>-2.9999999999999964</v>
      </c>
      <c r="U15" s="40">
        <f t="shared" ref="U15:U46" si="14">(W15-V15)/(1-(V15+R15))</f>
        <v>0</v>
      </c>
      <c r="V15" s="40">
        <f t="shared" si="3"/>
        <v>0.6</v>
      </c>
      <c r="W15" s="40">
        <f t="shared" si="4"/>
        <v>0.6</v>
      </c>
      <c r="X15" s="40">
        <f t="shared" si="5"/>
        <v>0</v>
      </c>
      <c r="Y15" s="46">
        <f t="shared" si="6"/>
        <v>0</v>
      </c>
      <c r="Z15" s="49">
        <f t="shared" si="7"/>
        <v>0</v>
      </c>
      <c r="AA15" s="40">
        <f t="shared" si="8"/>
        <v>0.29999999999999993</v>
      </c>
      <c r="AB15" s="40">
        <f t="shared" si="9"/>
        <v>-0.19999999999999996</v>
      </c>
      <c r="AC15" s="40">
        <f t="shared" si="10"/>
        <v>-5.0000000000000044E-2</v>
      </c>
      <c r="AD15" s="40">
        <f t="shared" si="11"/>
        <v>-0.10000000000000003</v>
      </c>
      <c r="AE15" s="40">
        <f t="shared" si="12"/>
        <v>0.14999999999999991</v>
      </c>
      <c r="AF15" s="40">
        <v>0.66666666666666663</v>
      </c>
      <c r="AG15" s="40">
        <v>-0.66666666666666641</v>
      </c>
      <c r="AH15" s="40">
        <v>-0.22222222222222232</v>
      </c>
    </row>
    <row r="16" spans="1:34" x14ac:dyDescent="0.2">
      <c r="A16" s="40" t="s">
        <v>66</v>
      </c>
      <c r="B16" s="41">
        <v>100</v>
      </c>
      <c r="C16" s="41">
        <v>22</v>
      </c>
      <c r="D16" s="46" t="s">
        <v>103</v>
      </c>
      <c r="E16" s="46" t="s">
        <v>100</v>
      </c>
      <c r="F16" s="40" t="s">
        <v>71</v>
      </c>
      <c r="G16" s="43">
        <v>42556</v>
      </c>
      <c r="H16" s="44">
        <v>4.956164383561644</v>
      </c>
      <c r="I16" s="40" t="s">
        <v>10</v>
      </c>
      <c r="J16" s="48">
        <v>10</v>
      </c>
      <c r="K16" s="45">
        <v>0.8</v>
      </c>
      <c r="L16" s="40">
        <v>0.75</v>
      </c>
      <c r="M16" s="40">
        <v>0.55000000000000004</v>
      </c>
      <c r="N16" s="40">
        <v>0.7</v>
      </c>
      <c r="O16" s="40">
        <v>0.95</v>
      </c>
      <c r="P16" s="40">
        <v>0.8</v>
      </c>
      <c r="Q16" s="40">
        <v>0.7</v>
      </c>
      <c r="R16" s="40">
        <v>0.2</v>
      </c>
      <c r="S16" s="40">
        <f t="shared" si="0"/>
        <v>-8.333333333333337E-2</v>
      </c>
      <c r="T16" s="40">
        <f t="shared" si="13"/>
        <v>-0.83333333333333481</v>
      </c>
      <c r="U16" s="40">
        <f t="shared" si="14"/>
        <v>1.1666666666666685</v>
      </c>
      <c r="V16" s="40">
        <f t="shared" si="3"/>
        <v>0.70000000000000007</v>
      </c>
      <c r="W16" s="40">
        <f t="shared" si="4"/>
        <v>0.81666666666666676</v>
      </c>
      <c r="X16" s="40">
        <f t="shared" si="5"/>
        <v>0.38888888888888906</v>
      </c>
      <c r="Y16" s="46">
        <f t="shared" si="6"/>
        <v>2.1212121212121233</v>
      </c>
      <c r="Z16" s="45">
        <f t="shared" si="7"/>
        <v>0.1166666666666667</v>
      </c>
      <c r="AA16" s="40">
        <f t="shared" si="8"/>
        <v>0.14999999999999991</v>
      </c>
      <c r="AB16" s="40">
        <f t="shared" si="9"/>
        <v>5.0000000000000044E-2</v>
      </c>
      <c r="AC16" s="40">
        <f t="shared" si="10"/>
        <v>0.10000000000000009</v>
      </c>
      <c r="AD16" s="40">
        <f t="shared" si="11"/>
        <v>0.14999999999999991</v>
      </c>
      <c r="AE16" s="40">
        <f t="shared" si="12"/>
        <v>5.0000000000000044E-2</v>
      </c>
      <c r="AF16" s="40">
        <v>0.74999999999999978</v>
      </c>
      <c r="AG16" s="40">
        <v>0.20000000000000018</v>
      </c>
      <c r="AH16" s="40">
        <v>0.33333333333333315</v>
      </c>
    </row>
    <row r="17" spans="1:34" x14ac:dyDescent="0.2">
      <c r="A17" s="40" t="s">
        <v>37</v>
      </c>
      <c r="B17" s="41">
        <v>94</v>
      </c>
      <c r="C17" s="41">
        <v>24</v>
      </c>
      <c r="D17" s="46" t="s">
        <v>91</v>
      </c>
      <c r="E17" s="46" t="s">
        <v>93</v>
      </c>
      <c r="F17" s="40" t="s">
        <v>71</v>
      </c>
      <c r="G17" s="51">
        <v>42401</v>
      </c>
      <c r="H17" s="44">
        <v>5.26</v>
      </c>
      <c r="I17" s="40" t="s">
        <v>9</v>
      </c>
      <c r="J17" s="48">
        <v>10</v>
      </c>
      <c r="K17" s="45">
        <v>0.7</v>
      </c>
      <c r="L17" s="40">
        <v>0.5</v>
      </c>
      <c r="M17" s="40">
        <v>0.55000000000000004</v>
      </c>
      <c r="N17" s="40">
        <v>0.65</v>
      </c>
      <c r="O17" s="40">
        <v>0.85</v>
      </c>
      <c r="P17" s="40">
        <v>0.9</v>
      </c>
      <c r="Q17" s="40">
        <v>0.65</v>
      </c>
      <c r="R17" s="40">
        <v>0.5</v>
      </c>
      <c r="S17" s="40">
        <f t="shared" si="0"/>
        <v>-0.28333333333333355</v>
      </c>
      <c r="T17" s="40">
        <f t="shared" si="13"/>
        <v>3.3999999999999964</v>
      </c>
      <c r="U17" s="40">
        <f t="shared" si="14"/>
        <v>-2.5999999999999943</v>
      </c>
      <c r="V17" s="40">
        <f t="shared" si="3"/>
        <v>0.58333333333333337</v>
      </c>
      <c r="W17" s="40">
        <f t="shared" si="4"/>
        <v>0.79999999999999993</v>
      </c>
      <c r="X17" s="40">
        <f t="shared" si="5"/>
        <v>0.5199999999999998</v>
      </c>
      <c r="Y17" s="46">
        <f t="shared" si="6"/>
        <v>2.5999999999999979</v>
      </c>
      <c r="Z17" s="49">
        <f t="shared" si="7"/>
        <v>0.21666666666666665</v>
      </c>
      <c r="AA17" s="40">
        <f t="shared" si="8"/>
        <v>0.15000000000000002</v>
      </c>
      <c r="AB17" s="40">
        <f t="shared" si="9"/>
        <v>0.4</v>
      </c>
      <c r="AC17" s="40">
        <f t="shared" si="10"/>
        <v>0.25</v>
      </c>
      <c r="AD17" s="40">
        <f t="shared" si="11"/>
        <v>9.9999999999999978E-2</v>
      </c>
      <c r="AE17" s="40">
        <f t="shared" si="12"/>
        <v>-0.15000000000000002</v>
      </c>
      <c r="AF17" s="40">
        <v>0.5</v>
      </c>
      <c r="AG17" s="40">
        <v>0.8</v>
      </c>
      <c r="AH17" s="40">
        <v>0.22222222222222218</v>
      </c>
    </row>
    <row r="18" spans="1:34" x14ac:dyDescent="0.2">
      <c r="A18" s="40" t="s">
        <v>62</v>
      </c>
      <c r="B18" s="41">
        <v>92</v>
      </c>
      <c r="C18" s="41">
        <v>19</v>
      </c>
      <c r="D18" s="46" t="s">
        <v>91</v>
      </c>
      <c r="E18" s="46" t="s">
        <v>93</v>
      </c>
      <c r="F18" s="40" t="s">
        <v>71</v>
      </c>
      <c r="G18" s="43">
        <v>42401</v>
      </c>
      <c r="H18" s="50">
        <v>5.3342465753424655</v>
      </c>
      <c r="I18" s="40" t="s">
        <v>9</v>
      </c>
      <c r="J18" s="48">
        <v>10</v>
      </c>
      <c r="K18" s="45">
        <v>0.8</v>
      </c>
      <c r="L18" s="40">
        <v>0.75</v>
      </c>
      <c r="M18" s="40">
        <v>0.5</v>
      </c>
      <c r="N18" s="40">
        <v>0.7</v>
      </c>
      <c r="O18" s="40">
        <v>0.9</v>
      </c>
      <c r="P18" s="40">
        <v>0.85</v>
      </c>
      <c r="Q18" s="40">
        <v>0.8</v>
      </c>
      <c r="R18" s="40">
        <v>0.55000000000000004</v>
      </c>
      <c r="S18" s="40">
        <f t="shared" si="0"/>
        <v>-0.38333333333333341</v>
      </c>
      <c r="T18" s="40">
        <f t="shared" si="13"/>
        <v>1.6428571428571428</v>
      </c>
      <c r="U18" s="40">
        <f t="shared" si="14"/>
        <v>-0.71428571428571441</v>
      </c>
      <c r="V18" s="40">
        <f t="shared" si="3"/>
        <v>0.68333333333333324</v>
      </c>
      <c r="W18" s="40">
        <f t="shared" si="4"/>
        <v>0.85</v>
      </c>
      <c r="X18" s="40">
        <f t="shared" si="5"/>
        <v>0.52631578947368429</v>
      </c>
      <c r="Y18" s="46">
        <f t="shared" si="6"/>
        <v>3.5087719298245612</v>
      </c>
      <c r="Z18" s="45">
        <f t="shared" si="7"/>
        <v>0.16666666666666666</v>
      </c>
      <c r="AA18" s="40">
        <f t="shared" si="8"/>
        <v>9.9999999999999978E-2</v>
      </c>
      <c r="AB18" s="40">
        <f t="shared" si="9"/>
        <v>9.9999999999999978E-2</v>
      </c>
      <c r="AC18" s="40">
        <f t="shared" si="10"/>
        <v>0.15000000000000002</v>
      </c>
      <c r="AD18" s="40">
        <f t="shared" si="11"/>
        <v>0.30000000000000004</v>
      </c>
      <c r="AE18" s="40">
        <f t="shared" si="12"/>
        <v>5.0000000000000044E-2</v>
      </c>
      <c r="AF18" s="40">
        <v>0.5</v>
      </c>
      <c r="AG18" s="40">
        <v>0.39999999999999991</v>
      </c>
      <c r="AH18" s="40">
        <v>0.60000000000000009</v>
      </c>
    </row>
    <row r="19" spans="1:34" x14ac:dyDescent="0.2">
      <c r="A19" s="40">
        <v>4017</v>
      </c>
      <c r="B19" s="41">
        <v>103</v>
      </c>
      <c r="C19" s="41">
        <v>35</v>
      </c>
      <c r="D19" s="46" t="s">
        <v>96</v>
      </c>
      <c r="E19" s="46" t="s">
        <v>93</v>
      </c>
      <c r="F19" s="40" t="s">
        <v>71</v>
      </c>
      <c r="G19" s="43">
        <v>42436</v>
      </c>
      <c r="H19" s="44">
        <v>5.3397260273972602</v>
      </c>
      <c r="I19" s="40" t="s">
        <v>10</v>
      </c>
      <c r="J19" s="40">
        <v>8</v>
      </c>
      <c r="K19" s="45">
        <v>0.6</v>
      </c>
      <c r="L19" s="40">
        <v>0.5</v>
      </c>
      <c r="M19" s="40">
        <v>0.6</v>
      </c>
      <c r="N19" s="40">
        <v>0.7</v>
      </c>
      <c r="O19" s="40">
        <v>0.9</v>
      </c>
      <c r="P19" s="40">
        <v>0.6</v>
      </c>
      <c r="Q19" s="40">
        <v>0.75</v>
      </c>
      <c r="R19" s="40">
        <v>0.3</v>
      </c>
      <c r="S19" s="40">
        <f t="shared" si="0"/>
        <v>-0.1166666666666667</v>
      </c>
      <c r="T19" s="40">
        <f t="shared" si="13"/>
        <v>-0.87500000000000044</v>
      </c>
      <c r="U19" s="40">
        <f t="shared" si="14"/>
        <v>1.3749999999999996</v>
      </c>
      <c r="V19" s="40">
        <f t="shared" si="3"/>
        <v>0.56666666666666676</v>
      </c>
      <c r="W19" s="40">
        <f t="shared" si="4"/>
        <v>0.75</v>
      </c>
      <c r="X19" s="40">
        <f t="shared" si="5"/>
        <v>0.42307692307692296</v>
      </c>
      <c r="Y19" s="46">
        <f t="shared" si="6"/>
        <v>1.6923076923076918</v>
      </c>
      <c r="Z19" s="45">
        <f t="shared" si="7"/>
        <v>0.18333333333333326</v>
      </c>
      <c r="AA19" s="40">
        <f t="shared" si="8"/>
        <v>0.30000000000000004</v>
      </c>
      <c r="AB19" s="40">
        <f t="shared" si="9"/>
        <v>9.9999999999999978E-2</v>
      </c>
      <c r="AC19" s="40">
        <f t="shared" si="10"/>
        <v>-9.9999999999999978E-2</v>
      </c>
      <c r="AD19" s="40">
        <f t="shared" si="11"/>
        <v>0.15000000000000002</v>
      </c>
      <c r="AE19" s="40">
        <f t="shared" si="12"/>
        <v>-0.19999999999999996</v>
      </c>
      <c r="AF19" s="40">
        <v>0.75000000000000011</v>
      </c>
      <c r="AG19" s="40">
        <v>0.19999999999999996</v>
      </c>
      <c r="AH19" s="40">
        <v>0.37500000000000006</v>
      </c>
    </row>
    <row r="20" spans="1:34" x14ac:dyDescent="0.2">
      <c r="A20" s="40">
        <v>4009</v>
      </c>
      <c r="B20" s="41">
        <v>69</v>
      </c>
      <c r="C20" s="41">
        <v>2</v>
      </c>
      <c r="D20" s="46" t="s">
        <v>94</v>
      </c>
      <c r="E20" s="46" t="s">
        <v>100</v>
      </c>
      <c r="F20" s="40" t="s">
        <v>71</v>
      </c>
      <c r="G20" s="54">
        <v>42411</v>
      </c>
      <c r="H20" s="44">
        <v>5.4082191780821915</v>
      </c>
      <c r="I20" s="40" t="s">
        <v>10</v>
      </c>
      <c r="J20" s="40">
        <v>2</v>
      </c>
      <c r="K20" s="45">
        <v>0.75</v>
      </c>
      <c r="L20" s="40">
        <v>0.6</v>
      </c>
      <c r="M20" s="40">
        <v>0.4</v>
      </c>
      <c r="N20" s="40">
        <v>0.6</v>
      </c>
      <c r="O20" s="40">
        <v>0.75</v>
      </c>
      <c r="P20" s="40">
        <v>0.6</v>
      </c>
      <c r="Q20" s="40">
        <v>0.6</v>
      </c>
      <c r="R20" s="40">
        <v>0.3</v>
      </c>
      <c r="S20" s="40">
        <f t="shared" si="0"/>
        <v>-0.23333333333333328</v>
      </c>
      <c r="T20" s="40">
        <f t="shared" si="13"/>
        <v>-1.9999999999999991</v>
      </c>
      <c r="U20" s="40">
        <f t="shared" si="14"/>
        <v>0.57142857142857117</v>
      </c>
      <c r="V20" s="40">
        <f t="shared" si="3"/>
        <v>0.58333333333333337</v>
      </c>
      <c r="W20" s="40">
        <f t="shared" si="4"/>
        <v>0.65</v>
      </c>
      <c r="X20" s="40">
        <f t="shared" si="5"/>
        <v>0.15999999999999998</v>
      </c>
      <c r="Y20" s="46">
        <f t="shared" si="6"/>
        <v>0.45714285714285707</v>
      </c>
      <c r="Z20" s="45">
        <f t="shared" si="7"/>
        <v>6.6666666666666721E-2</v>
      </c>
      <c r="AA20" s="40">
        <f t="shared" si="8"/>
        <v>0</v>
      </c>
      <c r="AB20" s="40">
        <f t="shared" si="9"/>
        <v>0</v>
      </c>
      <c r="AC20" s="40">
        <f t="shared" si="10"/>
        <v>0</v>
      </c>
      <c r="AD20" s="40">
        <f t="shared" si="11"/>
        <v>0.19999999999999996</v>
      </c>
      <c r="AE20" s="40">
        <f t="shared" si="12"/>
        <v>0</v>
      </c>
      <c r="AF20" s="40">
        <v>0</v>
      </c>
      <c r="AG20" s="40">
        <v>0</v>
      </c>
      <c r="AH20" s="40">
        <v>0.33333333333333326</v>
      </c>
    </row>
    <row r="21" spans="1:34" x14ac:dyDescent="0.2">
      <c r="A21" s="40" t="s">
        <v>26</v>
      </c>
      <c r="B21" s="41">
        <v>94</v>
      </c>
      <c r="C21" s="41">
        <v>24</v>
      </c>
      <c r="D21" s="46" t="s">
        <v>91</v>
      </c>
      <c r="E21" s="46" t="s">
        <v>93</v>
      </c>
      <c r="F21" s="40" t="s">
        <v>71</v>
      </c>
      <c r="G21" s="47">
        <v>42330</v>
      </c>
      <c r="H21" s="44">
        <v>5.41</v>
      </c>
      <c r="I21" s="40" t="s">
        <v>9</v>
      </c>
      <c r="J21" s="40">
        <v>8</v>
      </c>
      <c r="K21" s="45">
        <v>0.8</v>
      </c>
      <c r="L21" s="40">
        <v>0.35</v>
      </c>
      <c r="M21" s="40">
        <v>0.3</v>
      </c>
      <c r="N21" s="40">
        <v>0.45</v>
      </c>
      <c r="O21" s="40">
        <v>0.5</v>
      </c>
      <c r="P21" s="40">
        <v>0.45</v>
      </c>
      <c r="Q21" s="40">
        <v>0.55000000000000004</v>
      </c>
      <c r="R21" s="40">
        <v>0.2</v>
      </c>
      <c r="S21" s="40">
        <f t="shared" si="0"/>
        <v>-0.18333333333333335</v>
      </c>
      <c r="T21" s="40">
        <f t="shared" si="13"/>
        <v>-0.57894736842105265</v>
      </c>
      <c r="U21" s="40">
        <f t="shared" si="14"/>
        <v>5.2631578947368411E-2</v>
      </c>
      <c r="V21" s="40">
        <f t="shared" si="3"/>
        <v>0.48333333333333334</v>
      </c>
      <c r="W21" s="40">
        <f t="shared" si="4"/>
        <v>0.5</v>
      </c>
      <c r="X21" s="40">
        <f t="shared" si="5"/>
        <v>3.2258064516129031E-2</v>
      </c>
      <c r="Y21" s="46">
        <f t="shared" si="6"/>
        <v>6.4516129032258063E-2</v>
      </c>
      <c r="Z21" s="49">
        <f t="shared" si="7"/>
        <v>1.666666666666668E-2</v>
      </c>
      <c r="AA21" s="40">
        <f t="shared" si="8"/>
        <v>-0.30000000000000004</v>
      </c>
      <c r="AB21" s="40">
        <f t="shared" si="9"/>
        <v>0.10000000000000003</v>
      </c>
      <c r="AC21" s="40">
        <f t="shared" si="10"/>
        <v>0</v>
      </c>
      <c r="AD21" s="40">
        <f t="shared" si="11"/>
        <v>0.25000000000000006</v>
      </c>
      <c r="AE21" s="40">
        <f t="shared" si="12"/>
        <v>-0.10000000000000003</v>
      </c>
      <c r="AF21" s="40">
        <v>-1.5000000000000004</v>
      </c>
      <c r="AG21" s="40">
        <v>0.15384615384615388</v>
      </c>
      <c r="AH21" s="40">
        <v>0.35714285714285726</v>
      </c>
    </row>
    <row r="22" spans="1:34" x14ac:dyDescent="0.2">
      <c r="A22" s="40" t="s">
        <v>61</v>
      </c>
      <c r="B22" s="41">
        <v>112</v>
      </c>
      <c r="C22" s="41">
        <v>46</v>
      </c>
      <c r="D22" s="46" t="s">
        <v>98</v>
      </c>
      <c r="E22" s="46" t="s">
        <v>100</v>
      </c>
      <c r="F22" s="40" t="s">
        <v>71</v>
      </c>
      <c r="G22" s="43">
        <v>42364</v>
      </c>
      <c r="H22" s="50">
        <v>5.4356164383561643</v>
      </c>
      <c r="I22" s="40" t="s">
        <v>9</v>
      </c>
      <c r="J22" s="40">
        <v>10</v>
      </c>
      <c r="K22" s="45">
        <v>0.7</v>
      </c>
      <c r="L22" s="40">
        <v>0.7</v>
      </c>
      <c r="M22" s="40">
        <v>0.45</v>
      </c>
      <c r="N22" s="40">
        <v>0.55000000000000004</v>
      </c>
      <c r="O22" s="40">
        <v>0.8</v>
      </c>
      <c r="P22" s="40">
        <v>0.7</v>
      </c>
      <c r="Q22" s="40">
        <v>0.45</v>
      </c>
      <c r="R22" s="40">
        <v>0.35</v>
      </c>
      <c r="S22" s="40">
        <f t="shared" si="0"/>
        <v>-0.31666666666666654</v>
      </c>
      <c r="T22" s="40">
        <f t="shared" si="13"/>
        <v>-9.4999999999999662</v>
      </c>
      <c r="U22" s="40">
        <f t="shared" si="14"/>
        <v>1</v>
      </c>
      <c r="V22" s="40">
        <f t="shared" si="3"/>
        <v>0.61666666666666659</v>
      </c>
      <c r="W22" s="40">
        <f t="shared" si="4"/>
        <v>0.65</v>
      </c>
      <c r="X22" s="40">
        <f t="shared" si="5"/>
        <v>8.6956521739130682E-2</v>
      </c>
      <c r="Y22" s="46">
        <f t="shared" si="6"/>
        <v>0.24844720496894485</v>
      </c>
      <c r="Z22" s="45">
        <f t="shared" si="7"/>
        <v>3.3333333333333361E-2</v>
      </c>
      <c r="AA22" s="40">
        <f t="shared" si="8"/>
        <v>0.10000000000000009</v>
      </c>
      <c r="AB22" s="40">
        <f t="shared" si="9"/>
        <v>0</v>
      </c>
      <c r="AC22" s="40">
        <f t="shared" si="10"/>
        <v>0.14999999999999991</v>
      </c>
      <c r="AD22" s="40">
        <f t="shared" si="11"/>
        <v>0</v>
      </c>
      <c r="AE22" s="40">
        <f t="shared" si="12"/>
        <v>0.14999999999999991</v>
      </c>
      <c r="AF22" s="40">
        <v>0.33333333333333359</v>
      </c>
      <c r="AG22" s="40">
        <v>0</v>
      </c>
      <c r="AH22" s="40">
        <v>0</v>
      </c>
    </row>
    <row r="23" spans="1:34" x14ac:dyDescent="0.2">
      <c r="A23" s="40" t="s">
        <v>16</v>
      </c>
      <c r="B23" s="41">
        <v>96</v>
      </c>
      <c r="C23" s="41">
        <v>27</v>
      </c>
      <c r="D23" s="46" t="s">
        <v>91</v>
      </c>
      <c r="E23" s="46" t="s">
        <v>100</v>
      </c>
      <c r="F23" s="40" t="s">
        <v>71</v>
      </c>
      <c r="G23" s="47">
        <v>42308</v>
      </c>
      <c r="H23" s="44">
        <v>5.45</v>
      </c>
      <c r="I23" s="40" t="s">
        <v>10</v>
      </c>
      <c r="J23" s="40">
        <v>1</v>
      </c>
      <c r="K23" s="45">
        <v>0.85</v>
      </c>
      <c r="L23" s="40">
        <v>0.55000000000000004</v>
      </c>
      <c r="M23" s="40">
        <v>0.3</v>
      </c>
      <c r="N23" s="40">
        <v>0.65</v>
      </c>
      <c r="O23" s="40">
        <v>0.75</v>
      </c>
      <c r="P23" s="40">
        <v>0.55000000000000004</v>
      </c>
      <c r="Q23" s="40">
        <v>0.55000000000000004</v>
      </c>
      <c r="R23" s="40">
        <v>0.15</v>
      </c>
      <c r="S23" s="40">
        <f t="shared" si="0"/>
        <v>-9.9999999999999978E-2</v>
      </c>
      <c r="T23" s="40">
        <f t="shared" si="13"/>
        <v>-0.35294117647058815</v>
      </c>
      <c r="U23" s="40">
        <f t="shared" si="14"/>
        <v>0.17647058823529427</v>
      </c>
      <c r="V23" s="40">
        <f t="shared" si="3"/>
        <v>0.56666666666666665</v>
      </c>
      <c r="W23" s="40">
        <f t="shared" si="4"/>
        <v>0.6166666666666667</v>
      </c>
      <c r="X23" s="40">
        <f t="shared" si="5"/>
        <v>0.11538461538461549</v>
      </c>
      <c r="Y23" s="46">
        <f t="shared" si="6"/>
        <v>0.30100334448160565</v>
      </c>
      <c r="Z23" s="49">
        <f t="shared" si="7"/>
        <v>5.0000000000000044E-2</v>
      </c>
      <c r="AA23" s="40">
        <f t="shared" si="8"/>
        <v>-9.9999999999999978E-2</v>
      </c>
      <c r="AB23" s="40">
        <f t="shared" si="9"/>
        <v>0</v>
      </c>
      <c r="AC23" s="40">
        <f t="shared" si="10"/>
        <v>-9.9999999999999978E-2</v>
      </c>
      <c r="AD23" s="40">
        <f t="shared" si="11"/>
        <v>0.25000000000000006</v>
      </c>
      <c r="AE23" s="40">
        <f t="shared" si="12"/>
        <v>-9.9999999999999978E-2</v>
      </c>
      <c r="AF23" s="40">
        <v>-0.66666666666666641</v>
      </c>
      <c r="AG23" s="40">
        <v>0</v>
      </c>
      <c r="AH23" s="40">
        <v>0.35714285714285726</v>
      </c>
    </row>
    <row r="24" spans="1:34" x14ac:dyDescent="0.2">
      <c r="A24" s="40" t="s">
        <v>55</v>
      </c>
      <c r="B24" s="41">
        <v>107</v>
      </c>
      <c r="C24" s="41">
        <v>42</v>
      </c>
      <c r="D24" s="46" t="s">
        <v>91</v>
      </c>
      <c r="E24" s="46" t="s">
        <v>100</v>
      </c>
      <c r="F24" s="40" t="s">
        <v>71</v>
      </c>
      <c r="G24" s="55">
        <v>42337</v>
      </c>
      <c r="H24" s="50">
        <v>5.4767123287671229</v>
      </c>
      <c r="I24" s="40" t="s">
        <v>9</v>
      </c>
      <c r="J24" s="48">
        <v>10</v>
      </c>
      <c r="K24" s="45">
        <v>0.6</v>
      </c>
      <c r="L24" s="40">
        <v>0.6</v>
      </c>
      <c r="M24" s="40">
        <v>0.25</v>
      </c>
      <c r="N24" s="40">
        <v>0.5</v>
      </c>
      <c r="O24" s="40">
        <v>0.8</v>
      </c>
      <c r="P24" s="40">
        <v>0.8</v>
      </c>
      <c r="Q24" s="40">
        <v>0.55000000000000004</v>
      </c>
      <c r="R24" s="40">
        <v>0.45</v>
      </c>
      <c r="S24" s="40">
        <f t="shared" si="0"/>
        <v>-0.21666666666666656</v>
      </c>
      <c r="T24" s="40">
        <f t="shared" si="13"/>
        <v>-3.2499999999999991</v>
      </c>
      <c r="U24" s="40">
        <f t="shared" si="14"/>
        <v>3.5000000000000027</v>
      </c>
      <c r="V24" s="40">
        <f t="shared" si="3"/>
        <v>0.48333333333333334</v>
      </c>
      <c r="W24" s="40">
        <f t="shared" si="4"/>
        <v>0.71666666666666679</v>
      </c>
      <c r="X24" s="40">
        <f t="shared" si="5"/>
        <v>0.45161290322580672</v>
      </c>
      <c r="Y24" s="46">
        <f t="shared" si="6"/>
        <v>1.593927893738142</v>
      </c>
      <c r="Z24" s="49">
        <f t="shared" si="7"/>
        <v>0.23333333333333348</v>
      </c>
      <c r="AA24" s="40">
        <f t="shared" si="8"/>
        <v>0.20000000000000007</v>
      </c>
      <c r="AB24" s="40">
        <f t="shared" si="9"/>
        <v>0.20000000000000007</v>
      </c>
      <c r="AC24" s="40">
        <f t="shared" si="10"/>
        <v>0.30000000000000004</v>
      </c>
      <c r="AD24" s="40">
        <f t="shared" si="11"/>
        <v>0.30000000000000004</v>
      </c>
      <c r="AE24" s="40">
        <f t="shared" si="12"/>
        <v>9.9999999999999978E-2</v>
      </c>
      <c r="AF24" s="40">
        <v>0.50000000000000011</v>
      </c>
      <c r="AG24" s="40">
        <v>0.50000000000000011</v>
      </c>
      <c r="AH24" s="40">
        <v>0.40000000000000008</v>
      </c>
    </row>
    <row r="25" spans="1:34" x14ac:dyDescent="0.2">
      <c r="A25" s="40" t="s">
        <v>19</v>
      </c>
      <c r="B25" s="41">
        <v>112</v>
      </c>
      <c r="C25" s="41">
        <v>45</v>
      </c>
      <c r="D25" s="46" t="s">
        <v>91</v>
      </c>
      <c r="E25" s="46" t="s">
        <v>100</v>
      </c>
      <c r="F25" s="40" t="s">
        <v>71</v>
      </c>
      <c r="G25" s="47">
        <v>42282</v>
      </c>
      <c r="H25" s="44">
        <v>5.5</v>
      </c>
      <c r="I25" s="40" t="s">
        <v>10</v>
      </c>
      <c r="J25" s="40">
        <v>8</v>
      </c>
      <c r="K25" s="45">
        <v>0.65</v>
      </c>
      <c r="L25" s="40">
        <v>0.75</v>
      </c>
      <c r="M25" s="40">
        <v>0.65</v>
      </c>
      <c r="N25" s="40">
        <v>0.65</v>
      </c>
      <c r="O25" s="40">
        <v>0.75</v>
      </c>
      <c r="P25" s="40">
        <v>0.8</v>
      </c>
      <c r="Q25" s="40">
        <v>0.75</v>
      </c>
      <c r="R25" s="40">
        <v>0.4</v>
      </c>
      <c r="S25" s="40">
        <f t="shared" si="0"/>
        <v>-0.31666666666666665</v>
      </c>
      <c r="T25" s="40">
        <f t="shared" si="13"/>
        <v>3.8000000000000034</v>
      </c>
      <c r="U25" s="40">
        <f t="shared" si="14"/>
        <v>-1.0000000000000013</v>
      </c>
      <c r="V25" s="40">
        <f t="shared" si="3"/>
        <v>0.68333333333333324</v>
      </c>
      <c r="W25" s="40">
        <f t="shared" si="4"/>
        <v>0.76666666666666661</v>
      </c>
      <c r="X25" s="40">
        <f t="shared" si="5"/>
        <v>0.26315789473684215</v>
      </c>
      <c r="Y25" s="46">
        <f t="shared" si="6"/>
        <v>1.1278195488721803</v>
      </c>
      <c r="Z25" s="49">
        <f t="shared" si="7"/>
        <v>8.3333333333333329E-2</v>
      </c>
      <c r="AA25" s="40">
        <f t="shared" si="8"/>
        <v>9.9999999999999978E-2</v>
      </c>
      <c r="AB25" s="40">
        <f t="shared" si="9"/>
        <v>5.0000000000000044E-2</v>
      </c>
      <c r="AC25" s="40">
        <f t="shared" si="10"/>
        <v>0.15000000000000002</v>
      </c>
      <c r="AD25" s="40">
        <f t="shared" si="11"/>
        <v>9.9999999999999978E-2</v>
      </c>
      <c r="AE25" s="40">
        <f t="shared" si="12"/>
        <v>9.9999999999999978E-2</v>
      </c>
      <c r="AF25" s="40">
        <v>0.28571428571428564</v>
      </c>
      <c r="AG25" s="40">
        <v>0.20000000000000018</v>
      </c>
      <c r="AH25" s="40">
        <v>0.28571428571428564</v>
      </c>
    </row>
    <row r="26" spans="1:34" x14ac:dyDescent="0.2">
      <c r="A26" s="40" t="s">
        <v>18</v>
      </c>
      <c r="B26" s="41">
        <v>107</v>
      </c>
      <c r="C26" s="41">
        <v>42</v>
      </c>
      <c r="D26" s="46" t="s">
        <v>91</v>
      </c>
      <c r="E26" s="46" t="s">
        <v>100</v>
      </c>
      <c r="F26" s="40" t="s">
        <v>71</v>
      </c>
      <c r="G26" s="47">
        <v>42289</v>
      </c>
      <c r="H26" s="44">
        <v>5.5</v>
      </c>
      <c r="I26" s="40" t="s">
        <v>10</v>
      </c>
      <c r="J26" s="40">
        <v>2</v>
      </c>
      <c r="K26" s="45">
        <v>0.9</v>
      </c>
      <c r="L26" s="40">
        <v>0.75</v>
      </c>
      <c r="M26" s="40">
        <v>0.5</v>
      </c>
      <c r="N26" s="40">
        <v>0.75</v>
      </c>
      <c r="O26" s="40">
        <v>0.85</v>
      </c>
      <c r="P26" s="40">
        <v>0.8</v>
      </c>
      <c r="Q26" s="40">
        <v>0.8</v>
      </c>
      <c r="R26" s="40">
        <v>0.5</v>
      </c>
      <c r="S26" s="40">
        <f t="shared" si="0"/>
        <v>-0.4</v>
      </c>
      <c r="T26" s="40">
        <f t="shared" si="13"/>
        <v>1.8461538461538451</v>
      </c>
      <c r="U26" s="40">
        <f t="shared" si="14"/>
        <v>-0.46153846153846168</v>
      </c>
      <c r="V26" s="40">
        <f t="shared" si="3"/>
        <v>0.71666666666666667</v>
      </c>
      <c r="W26" s="40">
        <f t="shared" si="4"/>
        <v>0.81666666666666676</v>
      </c>
      <c r="X26" s="40">
        <f t="shared" si="5"/>
        <v>0.35294117647058854</v>
      </c>
      <c r="Y26" s="46">
        <f t="shared" si="6"/>
        <v>1.9251336898395748</v>
      </c>
      <c r="Z26" s="49">
        <f t="shared" si="7"/>
        <v>0.10000000000000009</v>
      </c>
      <c r="AA26" s="40">
        <f t="shared" si="8"/>
        <v>-5.0000000000000044E-2</v>
      </c>
      <c r="AB26" s="40">
        <f t="shared" si="9"/>
        <v>5.0000000000000044E-2</v>
      </c>
      <c r="AC26" s="40">
        <f t="shared" si="10"/>
        <v>5.0000000000000044E-2</v>
      </c>
      <c r="AD26" s="40">
        <f t="shared" si="11"/>
        <v>0.30000000000000004</v>
      </c>
      <c r="AE26" s="40">
        <f t="shared" si="12"/>
        <v>0</v>
      </c>
      <c r="AF26" s="40">
        <v>-0.50000000000000056</v>
      </c>
      <c r="AG26" s="40">
        <v>0.20000000000000018</v>
      </c>
      <c r="AH26" s="40">
        <v>0.60000000000000009</v>
      </c>
    </row>
    <row r="27" spans="1:34" ht="17" customHeight="1" x14ac:dyDescent="0.2">
      <c r="A27" s="40">
        <v>4022</v>
      </c>
      <c r="B27" s="41">
        <v>120</v>
      </c>
      <c r="C27" s="41">
        <v>62</v>
      </c>
      <c r="D27" s="46" t="s">
        <v>98</v>
      </c>
      <c r="E27" s="46" t="s">
        <v>100</v>
      </c>
      <c r="F27" s="40" t="s">
        <v>71</v>
      </c>
      <c r="G27" s="43">
        <v>42365</v>
      </c>
      <c r="H27" s="44">
        <v>5.5342465753424657</v>
      </c>
      <c r="I27" s="40" t="s">
        <v>10</v>
      </c>
      <c r="J27" s="48">
        <v>10</v>
      </c>
      <c r="K27" s="45">
        <v>0.85</v>
      </c>
      <c r="L27" s="40">
        <v>0.85</v>
      </c>
      <c r="M27" s="40">
        <v>0.45</v>
      </c>
      <c r="N27" s="40">
        <v>0.65</v>
      </c>
      <c r="O27" s="40">
        <v>0.9</v>
      </c>
      <c r="P27" s="40">
        <v>0.85</v>
      </c>
      <c r="Q27" s="40">
        <v>0.6</v>
      </c>
      <c r="R27" s="40">
        <v>0.5</v>
      </c>
      <c r="S27" s="40">
        <f t="shared" si="0"/>
        <v>-0.43333333333333346</v>
      </c>
      <c r="T27" s="40">
        <f t="shared" si="13"/>
        <v>1.9999999999999996</v>
      </c>
      <c r="U27" s="40">
        <f t="shared" si="14"/>
        <v>-0.30769230769230743</v>
      </c>
      <c r="V27" s="40">
        <f t="shared" si="3"/>
        <v>0.71666666666666667</v>
      </c>
      <c r="W27" s="40">
        <f t="shared" si="4"/>
        <v>0.78333333333333333</v>
      </c>
      <c r="X27" s="40">
        <f t="shared" si="5"/>
        <v>0.23529411764705876</v>
      </c>
      <c r="Y27" s="46">
        <f t="shared" si="6"/>
        <v>1.0859728506787327</v>
      </c>
      <c r="Z27" s="45">
        <f t="shared" si="7"/>
        <v>6.6666666666666721E-2</v>
      </c>
      <c r="AA27" s="40">
        <f t="shared" si="8"/>
        <v>5.0000000000000044E-2</v>
      </c>
      <c r="AB27" s="40">
        <f t="shared" si="9"/>
        <v>0</v>
      </c>
      <c r="AC27" s="40">
        <f t="shared" si="10"/>
        <v>0.19999999999999996</v>
      </c>
      <c r="AD27" s="40">
        <f t="shared" si="11"/>
        <v>0.14999999999999997</v>
      </c>
      <c r="AE27" s="40">
        <f t="shared" si="12"/>
        <v>0.19999999999999996</v>
      </c>
      <c r="AF27" s="40">
        <v>0.33333333333333359</v>
      </c>
      <c r="AG27" s="40">
        <v>0</v>
      </c>
      <c r="AH27" s="40">
        <v>0.27272727272727265</v>
      </c>
    </row>
    <row r="28" spans="1:34" x14ac:dyDescent="0.2">
      <c r="A28" s="40" t="s">
        <v>28</v>
      </c>
      <c r="B28" s="41">
        <v>96</v>
      </c>
      <c r="C28" s="41">
        <v>32</v>
      </c>
      <c r="D28" s="46" t="s">
        <v>102</v>
      </c>
      <c r="E28" s="46" t="s">
        <v>93</v>
      </c>
      <c r="F28" s="40" t="s">
        <v>71</v>
      </c>
      <c r="G28" s="43">
        <v>42256</v>
      </c>
      <c r="H28" s="44">
        <v>5.61</v>
      </c>
      <c r="I28" s="40" t="s">
        <v>10</v>
      </c>
      <c r="J28" s="40">
        <v>0</v>
      </c>
      <c r="K28" s="45">
        <v>0.65</v>
      </c>
      <c r="L28" s="40">
        <v>0.5</v>
      </c>
      <c r="M28" s="40">
        <v>0.5</v>
      </c>
      <c r="N28" s="40">
        <v>0.65</v>
      </c>
      <c r="O28" s="40">
        <v>0.85</v>
      </c>
      <c r="P28" s="40">
        <v>0.35</v>
      </c>
      <c r="Q28" s="40">
        <v>0.45</v>
      </c>
      <c r="R28" s="40">
        <v>0.2</v>
      </c>
      <c r="S28" s="40">
        <f t="shared" si="0"/>
        <v>-0.20000000000000007</v>
      </c>
      <c r="T28" s="40">
        <f t="shared" si="13"/>
        <v>-0.80000000000000027</v>
      </c>
      <c r="U28" s="40">
        <f t="shared" si="14"/>
        <v>0</v>
      </c>
      <c r="V28" s="40">
        <f t="shared" si="3"/>
        <v>0.54999999999999993</v>
      </c>
      <c r="W28" s="40">
        <f t="shared" si="4"/>
        <v>0.54999999999999993</v>
      </c>
      <c r="X28" s="40">
        <f t="shared" si="5"/>
        <v>0</v>
      </c>
      <c r="Y28" s="46">
        <f t="shared" si="6"/>
        <v>0</v>
      </c>
      <c r="Z28" s="49">
        <f t="shared" si="7"/>
        <v>0</v>
      </c>
      <c r="AA28" s="40">
        <f t="shared" si="8"/>
        <v>0.19999999999999996</v>
      </c>
      <c r="AB28" s="40">
        <f t="shared" si="9"/>
        <v>-0.15000000000000002</v>
      </c>
      <c r="AC28" s="40">
        <f t="shared" si="10"/>
        <v>-0.30000000000000004</v>
      </c>
      <c r="AD28" s="40">
        <f t="shared" si="11"/>
        <v>-4.9999999999999989E-2</v>
      </c>
      <c r="AE28" s="40">
        <f t="shared" si="12"/>
        <v>-0.15000000000000002</v>
      </c>
      <c r="AF28" s="40">
        <v>0.57142857142857129</v>
      </c>
      <c r="AG28" s="40">
        <v>-0.30000000000000004</v>
      </c>
      <c r="AH28" s="40">
        <v>-9.9999999999999978E-2</v>
      </c>
    </row>
    <row r="29" spans="1:34" x14ac:dyDescent="0.2">
      <c r="A29" s="40">
        <v>2009</v>
      </c>
      <c r="B29" s="46">
        <v>107</v>
      </c>
      <c r="C29" s="46">
        <v>49</v>
      </c>
      <c r="D29" s="46" t="s">
        <v>91</v>
      </c>
      <c r="E29" s="46" t="s">
        <v>92</v>
      </c>
      <c r="F29" s="40" t="s">
        <v>71</v>
      </c>
      <c r="G29" s="47">
        <v>42239</v>
      </c>
      <c r="H29" s="44">
        <v>5.66</v>
      </c>
      <c r="I29" s="40" t="s">
        <v>10</v>
      </c>
      <c r="J29" s="40">
        <v>5</v>
      </c>
      <c r="K29" s="45">
        <v>0.75</v>
      </c>
      <c r="L29" s="40">
        <v>0.8</v>
      </c>
      <c r="M29" s="40">
        <v>0.55000000000000004</v>
      </c>
      <c r="N29" s="40">
        <v>0.55000000000000004</v>
      </c>
      <c r="O29" s="40">
        <v>0.8</v>
      </c>
      <c r="P29" s="40">
        <v>0.7</v>
      </c>
      <c r="Q29" s="40">
        <v>0.75</v>
      </c>
      <c r="R29" s="40">
        <v>0.4</v>
      </c>
      <c r="S29" s="40">
        <f t="shared" si="0"/>
        <v>-0.35000000000000009</v>
      </c>
      <c r="T29" s="40">
        <f t="shared" si="13"/>
        <v>3.4999999999999978</v>
      </c>
      <c r="U29" s="40">
        <f t="shared" si="14"/>
        <v>-0.49999999999999889</v>
      </c>
      <c r="V29" s="40">
        <f t="shared" si="3"/>
        <v>0.70000000000000007</v>
      </c>
      <c r="W29" s="40">
        <f t="shared" si="4"/>
        <v>0.75</v>
      </c>
      <c r="X29" s="40">
        <f t="shared" si="5"/>
        <v>0.16666666666666649</v>
      </c>
      <c r="Y29" s="46">
        <f t="shared" si="6"/>
        <v>0.66666666666666596</v>
      </c>
      <c r="Z29" s="49">
        <f t="shared" si="7"/>
        <v>4.9999999999999968E-2</v>
      </c>
      <c r="AA29" s="40">
        <f t="shared" si="8"/>
        <v>5.0000000000000044E-2</v>
      </c>
      <c r="AB29" s="40">
        <f t="shared" si="9"/>
        <v>-0.10000000000000009</v>
      </c>
      <c r="AC29" s="40">
        <f t="shared" si="10"/>
        <v>0.14999999999999991</v>
      </c>
      <c r="AD29" s="40">
        <f t="shared" si="11"/>
        <v>0.19999999999999996</v>
      </c>
      <c r="AE29" s="40">
        <f t="shared" si="12"/>
        <v>0.25</v>
      </c>
      <c r="AF29" s="40">
        <v>0.20000000000000018</v>
      </c>
      <c r="AG29" s="40">
        <v>-0.50000000000000056</v>
      </c>
      <c r="AH29" s="40">
        <v>0.44444444444444436</v>
      </c>
    </row>
    <row r="30" spans="1:34" x14ac:dyDescent="0.2">
      <c r="A30" s="40" t="s">
        <v>54</v>
      </c>
      <c r="B30" s="41">
        <v>98</v>
      </c>
      <c r="C30" s="41">
        <v>37</v>
      </c>
      <c r="D30" s="46" t="s">
        <v>91</v>
      </c>
      <c r="E30" s="46" t="s">
        <v>93</v>
      </c>
      <c r="F30" s="40" t="s">
        <v>71</v>
      </c>
      <c r="G30" s="43">
        <v>42265</v>
      </c>
      <c r="H30" s="50">
        <v>5.6739726027397257</v>
      </c>
      <c r="I30" s="40" t="s">
        <v>9</v>
      </c>
      <c r="J30" s="40">
        <v>8</v>
      </c>
      <c r="K30" s="45">
        <v>0.7</v>
      </c>
      <c r="L30" s="40">
        <v>0.4</v>
      </c>
      <c r="M30" s="40">
        <v>0.45</v>
      </c>
      <c r="N30" s="40">
        <v>0.4</v>
      </c>
      <c r="O30" s="40">
        <v>0.8</v>
      </c>
      <c r="P30" s="40">
        <v>0.75</v>
      </c>
      <c r="Q30" s="40">
        <v>0.55000000000000004</v>
      </c>
      <c r="R30" s="40">
        <v>0.65</v>
      </c>
      <c r="S30" s="40">
        <f t="shared" si="0"/>
        <v>-0.46666666666666667</v>
      </c>
      <c r="T30" s="40">
        <f t="shared" si="13"/>
        <v>2.7999999999999989</v>
      </c>
      <c r="U30" s="40">
        <f t="shared" si="14"/>
        <v>-1.0999999999999996</v>
      </c>
      <c r="V30" s="40">
        <f t="shared" si="3"/>
        <v>0.51666666666666672</v>
      </c>
      <c r="W30" s="40">
        <f t="shared" si="4"/>
        <v>0.70000000000000007</v>
      </c>
      <c r="X30" s="40">
        <f t="shared" si="5"/>
        <v>0.3793103448275863</v>
      </c>
      <c r="Y30" s="46">
        <f t="shared" si="6"/>
        <v>1.2643678160919545</v>
      </c>
      <c r="Z30" s="49">
        <f t="shared" si="7"/>
        <v>0.18333333333333335</v>
      </c>
      <c r="AA30" s="40">
        <f t="shared" si="8"/>
        <v>0.10000000000000009</v>
      </c>
      <c r="AB30" s="40">
        <f t="shared" si="9"/>
        <v>0.35</v>
      </c>
      <c r="AC30" s="40">
        <f t="shared" si="10"/>
        <v>0.35</v>
      </c>
      <c r="AD30" s="40">
        <f t="shared" si="11"/>
        <v>0.10000000000000003</v>
      </c>
      <c r="AE30" s="40">
        <f t="shared" si="12"/>
        <v>0</v>
      </c>
      <c r="AF30" s="40">
        <v>0.33333333333333359</v>
      </c>
      <c r="AG30" s="40">
        <v>0.58333333333333337</v>
      </c>
      <c r="AH30" s="40">
        <v>0.18181818181818185</v>
      </c>
    </row>
    <row r="31" spans="1:34" x14ac:dyDescent="0.2">
      <c r="A31" s="40">
        <v>1509</v>
      </c>
      <c r="B31" s="46">
        <v>107</v>
      </c>
      <c r="C31" s="46">
        <v>51</v>
      </c>
      <c r="D31" s="46" t="s">
        <v>91</v>
      </c>
      <c r="E31" s="46" t="s">
        <v>92</v>
      </c>
      <c r="F31" s="40" t="s">
        <v>71</v>
      </c>
      <c r="G31" s="56">
        <v>42202</v>
      </c>
      <c r="H31" s="44">
        <v>5.7</v>
      </c>
      <c r="I31" s="40" t="s">
        <v>10</v>
      </c>
      <c r="J31" s="40">
        <v>0</v>
      </c>
      <c r="K31" s="45">
        <v>0.8</v>
      </c>
      <c r="L31" s="40">
        <v>0.85</v>
      </c>
      <c r="M31" s="40">
        <v>0.65</v>
      </c>
      <c r="N31" s="40">
        <v>0.65</v>
      </c>
      <c r="O31" s="40">
        <v>0.95</v>
      </c>
      <c r="P31" s="40">
        <v>0.75</v>
      </c>
      <c r="Q31" s="40">
        <v>0.5</v>
      </c>
      <c r="R31" s="40">
        <v>0.35</v>
      </c>
      <c r="S31" s="40">
        <f t="shared" si="0"/>
        <v>-0.3833333333333333</v>
      </c>
      <c r="T31" s="40">
        <f t="shared" si="13"/>
        <v>3.2857142857142847</v>
      </c>
      <c r="U31" s="40">
        <f t="shared" si="14"/>
        <v>0.28571428571428464</v>
      </c>
      <c r="V31" s="40">
        <f t="shared" si="3"/>
        <v>0.76666666666666661</v>
      </c>
      <c r="W31" s="40">
        <f t="shared" si="4"/>
        <v>0.73333333333333339</v>
      </c>
      <c r="X31" s="40">
        <f t="shared" si="5"/>
        <v>-0.14285714285714232</v>
      </c>
      <c r="Y31" s="46">
        <f t="shared" si="6"/>
        <v>-0.53571428571428381</v>
      </c>
      <c r="Z31" s="49">
        <f t="shared" si="7"/>
        <v>-3.3333333333333215E-2</v>
      </c>
      <c r="AA31" s="40">
        <f t="shared" si="8"/>
        <v>0.14999999999999991</v>
      </c>
      <c r="AB31" s="40">
        <f t="shared" si="9"/>
        <v>-9.9999999999999978E-2</v>
      </c>
      <c r="AC31" s="40">
        <f t="shared" si="10"/>
        <v>9.9999999999999978E-2</v>
      </c>
      <c r="AD31" s="57">
        <f t="shared" si="11"/>
        <v>-0.15000000000000002</v>
      </c>
      <c r="AE31" s="40">
        <f t="shared" si="12"/>
        <v>0.19999999999999996</v>
      </c>
      <c r="AF31" s="40">
        <v>0.74999999999999978</v>
      </c>
      <c r="AG31" s="40">
        <v>-0.66666666666666641</v>
      </c>
      <c r="AH31" s="40">
        <v>-0.42857142857142866</v>
      </c>
    </row>
    <row r="32" spans="1:34" x14ac:dyDescent="0.2">
      <c r="A32" s="40">
        <v>1510</v>
      </c>
      <c r="B32" s="46">
        <v>98</v>
      </c>
      <c r="C32" s="46">
        <v>39</v>
      </c>
      <c r="D32" s="46" t="s">
        <v>91</v>
      </c>
      <c r="E32" s="46" t="s">
        <v>92</v>
      </c>
      <c r="F32" s="40" t="s">
        <v>71</v>
      </c>
      <c r="G32" s="56">
        <v>42202</v>
      </c>
      <c r="H32" s="44">
        <v>5.7</v>
      </c>
      <c r="I32" s="40" t="s">
        <v>9</v>
      </c>
      <c r="J32" s="40">
        <v>0</v>
      </c>
      <c r="K32" s="45">
        <v>0.7</v>
      </c>
      <c r="L32" s="40">
        <v>0.8</v>
      </c>
      <c r="M32" s="40">
        <v>0.6</v>
      </c>
      <c r="N32" s="40">
        <v>0.8</v>
      </c>
      <c r="O32" s="40">
        <v>0.8</v>
      </c>
      <c r="P32" s="40">
        <v>0.75</v>
      </c>
      <c r="Q32" s="40">
        <v>0.75</v>
      </c>
      <c r="R32" s="40">
        <v>0.4</v>
      </c>
      <c r="S32" s="40">
        <f t="shared" si="0"/>
        <v>-0.33333333333333348</v>
      </c>
      <c r="T32" s="40">
        <f t="shared" si="13"/>
        <v>3.3333333333333317</v>
      </c>
      <c r="U32" s="40">
        <f t="shared" si="14"/>
        <v>-0.66666666666666485</v>
      </c>
      <c r="V32" s="40">
        <f t="shared" si="3"/>
        <v>0.70000000000000007</v>
      </c>
      <c r="W32" s="40">
        <f t="shared" si="4"/>
        <v>0.76666666666666661</v>
      </c>
      <c r="X32" s="40">
        <f t="shared" si="5"/>
        <v>0.22222222222222185</v>
      </c>
      <c r="Y32" s="46">
        <f t="shared" si="6"/>
        <v>0.95238095238095044</v>
      </c>
      <c r="Z32" s="49">
        <f t="shared" si="7"/>
        <v>6.6666666666666582E-2</v>
      </c>
      <c r="AA32" s="40">
        <f t="shared" si="8"/>
        <v>0.10000000000000009</v>
      </c>
      <c r="AB32" s="40">
        <f t="shared" si="9"/>
        <v>-5.0000000000000044E-2</v>
      </c>
      <c r="AC32" s="40">
        <f t="shared" si="10"/>
        <v>-5.0000000000000044E-2</v>
      </c>
      <c r="AD32" s="57">
        <f t="shared" si="11"/>
        <v>0.15000000000000002</v>
      </c>
      <c r="AE32" s="40">
        <f t="shared" si="12"/>
        <v>0</v>
      </c>
      <c r="AF32" s="40">
        <v>0.33333333333333359</v>
      </c>
      <c r="AG32" s="40">
        <v>-0.25000000000000028</v>
      </c>
      <c r="AH32" s="40">
        <v>0.37500000000000006</v>
      </c>
    </row>
    <row r="33" spans="1:34" x14ac:dyDescent="0.2">
      <c r="A33" s="40">
        <v>2138</v>
      </c>
      <c r="B33" s="46">
        <v>88</v>
      </c>
      <c r="C33" s="46">
        <v>28</v>
      </c>
      <c r="D33" s="46" t="s">
        <v>94</v>
      </c>
      <c r="E33" s="46" t="s">
        <v>92</v>
      </c>
      <c r="F33" s="40" t="s">
        <v>71</v>
      </c>
      <c r="G33" s="51">
        <v>42123</v>
      </c>
      <c r="H33" s="44">
        <v>5.93</v>
      </c>
      <c r="I33" s="40" t="s">
        <v>10</v>
      </c>
      <c r="J33" s="40">
        <v>1</v>
      </c>
      <c r="K33" s="45">
        <v>0.65</v>
      </c>
      <c r="L33" s="40">
        <v>0.45</v>
      </c>
      <c r="M33" s="40">
        <v>0.3</v>
      </c>
      <c r="N33" s="40">
        <v>0.6</v>
      </c>
      <c r="O33" s="40">
        <v>0.8</v>
      </c>
      <c r="P33" s="40">
        <v>0.6</v>
      </c>
      <c r="Q33" s="40">
        <v>0.45</v>
      </c>
      <c r="R33" s="40">
        <v>0.2</v>
      </c>
      <c r="S33" s="40">
        <f t="shared" si="0"/>
        <v>-5.0000000000000155E-2</v>
      </c>
      <c r="T33" s="40">
        <f t="shared" si="13"/>
        <v>-0.15000000000000049</v>
      </c>
      <c r="U33" s="40">
        <f t="shared" si="14"/>
        <v>0.44999999999999968</v>
      </c>
      <c r="V33" s="40">
        <f t="shared" si="3"/>
        <v>0.46666666666666673</v>
      </c>
      <c r="W33" s="40">
        <f t="shared" si="4"/>
        <v>0.61666666666666659</v>
      </c>
      <c r="X33" s="40">
        <f t="shared" si="5"/>
        <v>0.28124999999999978</v>
      </c>
      <c r="Y33" s="46">
        <f t="shared" si="6"/>
        <v>0.73369565217391242</v>
      </c>
      <c r="Z33" s="49">
        <f t="shared" si="7"/>
        <v>0.14999999999999991</v>
      </c>
      <c r="AA33" s="40">
        <f t="shared" si="8"/>
        <v>0.15000000000000002</v>
      </c>
      <c r="AB33" s="40">
        <f t="shared" si="9"/>
        <v>0.14999999999999997</v>
      </c>
      <c r="AC33" s="40">
        <f t="shared" si="10"/>
        <v>0</v>
      </c>
      <c r="AD33" s="40">
        <f t="shared" si="11"/>
        <v>0.15000000000000002</v>
      </c>
      <c r="AE33" s="40">
        <f t="shared" si="12"/>
        <v>-0.14999999999999997</v>
      </c>
      <c r="AF33" s="40">
        <v>0.42857142857142866</v>
      </c>
      <c r="AG33" s="40">
        <v>0.27272727272727265</v>
      </c>
      <c r="AH33" s="40">
        <v>0.21428571428571433</v>
      </c>
    </row>
    <row r="34" spans="1:34" x14ac:dyDescent="0.2">
      <c r="A34" s="40" t="s">
        <v>24</v>
      </c>
      <c r="B34" s="41">
        <v>133</v>
      </c>
      <c r="C34" s="41">
        <v>69</v>
      </c>
      <c r="D34" s="46" t="s">
        <v>98</v>
      </c>
      <c r="E34" s="46" t="s">
        <v>100</v>
      </c>
      <c r="F34" s="40" t="s">
        <v>71</v>
      </c>
      <c r="G34" s="43">
        <v>42128</v>
      </c>
      <c r="H34" s="44">
        <v>5.95</v>
      </c>
      <c r="I34" s="40" t="s">
        <v>10</v>
      </c>
      <c r="J34" s="40">
        <v>2</v>
      </c>
      <c r="K34" s="45">
        <v>0.7</v>
      </c>
      <c r="L34" s="40">
        <v>0.55000000000000004</v>
      </c>
      <c r="M34" s="40">
        <v>0.35</v>
      </c>
      <c r="N34" s="40">
        <v>0.6</v>
      </c>
      <c r="O34" s="40">
        <v>0.8</v>
      </c>
      <c r="P34" s="40">
        <v>0.6</v>
      </c>
      <c r="Q34" s="40">
        <v>0.45</v>
      </c>
      <c r="R34" s="40">
        <v>0.25</v>
      </c>
      <c r="S34" s="40">
        <f t="shared" ref="S34:S65" si="15">W34-(V34+R34)</f>
        <v>-0.16666666666666674</v>
      </c>
      <c r="T34" s="40">
        <f t="shared" si="13"/>
        <v>-0.7692307692307695</v>
      </c>
      <c r="U34" s="40">
        <f t="shared" si="14"/>
        <v>0.38461538461538425</v>
      </c>
      <c r="V34" s="40">
        <f t="shared" ref="V34:V65" si="16">(K34+L34+M34)/3</f>
        <v>0.53333333333333333</v>
      </c>
      <c r="W34" s="40">
        <f t="shared" ref="W34:W65" si="17">(O34+P34+Q34)/3</f>
        <v>0.61666666666666659</v>
      </c>
      <c r="X34" s="40">
        <f t="shared" ref="X34:X65" si="18">(W34-V34)/(1-V34)</f>
        <v>0.17857142857142841</v>
      </c>
      <c r="Y34" s="46">
        <f t="shared" ref="Y34:Y65" si="19">(W34-V34)/((1-V34)*(1-W34))</f>
        <v>0.46583850931676968</v>
      </c>
      <c r="Z34" s="49">
        <f t="shared" ref="Z34:Z65" si="20">(-((K34+L34+M34))+((O34+P34+Q34)))/3</f>
        <v>8.3333333333333259E-2</v>
      </c>
      <c r="AA34" s="40">
        <f t="shared" ref="AA34:AA65" si="21">O34-K34</f>
        <v>0.10000000000000009</v>
      </c>
      <c r="AB34" s="40">
        <f t="shared" ref="AB34:AB65" si="22">P34-L34</f>
        <v>4.9999999999999933E-2</v>
      </c>
      <c r="AC34" s="40">
        <f t="shared" ref="AC34:AC65" si="23">P34-N34</f>
        <v>0</v>
      </c>
      <c r="AD34" s="40">
        <f t="shared" ref="AD34:AD65" si="24">Q34-M34</f>
        <v>0.10000000000000003</v>
      </c>
      <c r="AE34" s="40">
        <f t="shared" ref="AE34:AE65" si="25">L34-N34</f>
        <v>-4.9999999999999933E-2</v>
      </c>
      <c r="AF34" s="40">
        <v>0.33333333333333359</v>
      </c>
      <c r="AG34" s="40">
        <v>0.11111111111111098</v>
      </c>
      <c r="AH34" s="40">
        <v>0.15384615384615388</v>
      </c>
    </row>
    <row r="35" spans="1:34" x14ac:dyDescent="0.2">
      <c r="A35" s="40">
        <v>2324</v>
      </c>
      <c r="B35" s="46">
        <v>131</v>
      </c>
      <c r="C35" s="46">
        <v>68</v>
      </c>
      <c r="D35" s="46" t="s">
        <v>91</v>
      </c>
      <c r="E35" s="46" t="s">
        <v>93</v>
      </c>
      <c r="F35" s="40" t="s">
        <v>71</v>
      </c>
      <c r="G35" s="47">
        <v>42111</v>
      </c>
      <c r="H35" s="44">
        <v>6.04</v>
      </c>
      <c r="I35" s="40" t="s">
        <v>10</v>
      </c>
      <c r="J35" s="48">
        <v>10</v>
      </c>
      <c r="K35" s="45">
        <v>0.8</v>
      </c>
      <c r="L35" s="40">
        <v>0.7</v>
      </c>
      <c r="M35" s="40">
        <v>0.55000000000000004</v>
      </c>
      <c r="N35" s="40">
        <v>0.7</v>
      </c>
      <c r="O35" s="40">
        <v>0.75</v>
      </c>
      <c r="P35" s="40">
        <v>0.8</v>
      </c>
      <c r="Q35" s="40">
        <v>0.8</v>
      </c>
      <c r="R35" s="40">
        <v>0.2</v>
      </c>
      <c r="S35" s="40">
        <f t="shared" si="15"/>
        <v>-9.9999999999999978E-2</v>
      </c>
      <c r="T35" s="40">
        <f t="shared" si="13"/>
        <v>-0.85714285714285676</v>
      </c>
      <c r="U35" s="40">
        <f t="shared" si="14"/>
        <v>0.85714285714285765</v>
      </c>
      <c r="V35" s="40">
        <f t="shared" si="16"/>
        <v>0.68333333333333324</v>
      </c>
      <c r="W35" s="40">
        <f t="shared" si="17"/>
        <v>0.78333333333333333</v>
      </c>
      <c r="X35" s="40">
        <f t="shared" si="18"/>
        <v>0.31578947368421073</v>
      </c>
      <c r="Y35" s="46">
        <f t="shared" si="19"/>
        <v>1.4574898785425108</v>
      </c>
      <c r="Z35" s="49">
        <f t="shared" si="20"/>
        <v>0.10000000000000009</v>
      </c>
      <c r="AA35" s="40">
        <f t="shared" si="21"/>
        <v>-5.0000000000000044E-2</v>
      </c>
      <c r="AB35" s="40">
        <f t="shared" si="22"/>
        <v>0.10000000000000009</v>
      </c>
      <c r="AC35" s="40">
        <f t="shared" si="23"/>
        <v>0.10000000000000009</v>
      </c>
      <c r="AD35" s="40">
        <f t="shared" si="24"/>
        <v>0.25</v>
      </c>
      <c r="AE35" s="40">
        <f t="shared" si="25"/>
        <v>0</v>
      </c>
      <c r="AF35" s="40">
        <v>-0.25000000000000028</v>
      </c>
      <c r="AG35" s="40">
        <v>0.33333333333333359</v>
      </c>
      <c r="AH35" s="40">
        <v>0.55555555555555558</v>
      </c>
    </row>
    <row r="36" spans="1:34" x14ac:dyDescent="0.2">
      <c r="A36" s="40">
        <v>2334</v>
      </c>
      <c r="B36" s="46">
        <v>120</v>
      </c>
      <c r="C36" s="46">
        <v>68</v>
      </c>
      <c r="D36" s="46" t="s">
        <v>91</v>
      </c>
      <c r="E36" s="46" t="s">
        <v>92</v>
      </c>
      <c r="F36" s="40" t="s">
        <v>71</v>
      </c>
      <c r="G36" s="58">
        <v>42060</v>
      </c>
      <c r="H36" s="44">
        <v>6.08</v>
      </c>
      <c r="I36" s="40" t="s">
        <v>10</v>
      </c>
      <c r="J36" s="40">
        <v>0</v>
      </c>
      <c r="K36" s="49">
        <v>0.85</v>
      </c>
      <c r="L36" s="57">
        <v>0.65</v>
      </c>
      <c r="M36" s="57">
        <v>0.6</v>
      </c>
      <c r="N36" s="57">
        <v>0.6</v>
      </c>
      <c r="O36" s="57">
        <v>0.9</v>
      </c>
      <c r="P36" s="57">
        <v>0.65</v>
      </c>
      <c r="Q36" s="57">
        <v>0.75</v>
      </c>
      <c r="R36" s="57">
        <v>0.2</v>
      </c>
      <c r="S36" s="40">
        <f t="shared" si="15"/>
        <v>-0.13333333333333353</v>
      </c>
      <c r="T36" s="40">
        <f t="shared" si="13"/>
        <v>-1.333333333333337</v>
      </c>
      <c r="U36" s="40">
        <f t="shared" si="14"/>
        <v>0.6666666666666663</v>
      </c>
      <c r="V36" s="40">
        <f t="shared" si="16"/>
        <v>0.70000000000000007</v>
      </c>
      <c r="W36" s="40">
        <f t="shared" si="17"/>
        <v>0.76666666666666661</v>
      </c>
      <c r="X36" s="40">
        <f t="shared" si="18"/>
        <v>0.22222222222222185</v>
      </c>
      <c r="Y36" s="46">
        <f t="shared" si="19"/>
        <v>0.95238095238095044</v>
      </c>
      <c r="Z36" s="49">
        <f t="shared" si="20"/>
        <v>6.6666666666666582E-2</v>
      </c>
      <c r="AA36" s="57">
        <f t="shared" si="21"/>
        <v>5.0000000000000044E-2</v>
      </c>
      <c r="AB36" s="57">
        <f t="shared" si="22"/>
        <v>0</v>
      </c>
      <c r="AC36" s="40">
        <f t="shared" si="23"/>
        <v>5.0000000000000044E-2</v>
      </c>
      <c r="AD36" s="57">
        <f t="shared" si="24"/>
        <v>0.15000000000000002</v>
      </c>
      <c r="AE36" s="57">
        <f t="shared" si="25"/>
        <v>5.0000000000000044E-2</v>
      </c>
      <c r="AF36" s="40">
        <v>0.33333333333333359</v>
      </c>
      <c r="AG36" s="40">
        <v>0</v>
      </c>
      <c r="AH36" s="40">
        <v>0.37500000000000006</v>
      </c>
    </row>
    <row r="37" spans="1:34" x14ac:dyDescent="0.2">
      <c r="A37" s="40">
        <v>2331</v>
      </c>
      <c r="B37" s="46">
        <v>94</v>
      </c>
      <c r="C37" s="46">
        <v>40</v>
      </c>
      <c r="D37" s="46" t="s">
        <v>91</v>
      </c>
      <c r="E37" s="46" t="s">
        <v>92</v>
      </c>
      <c r="F37" s="40" t="s">
        <v>71</v>
      </c>
      <c r="G37" s="51">
        <v>42054</v>
      </c>
      <c r="H37" s="44">
        <v>6.11</v>
      </c>
      <c r="I37" s="40" t="s">
        <v>9</v>
      </c>
      <c r="J37" s="48">
        <v>10</v>
      </c>
      <c r="K37" s="45">
        <v>0.78</v>
      </c>
      <c r="L37" s="40">
        <v>0.74</v>
      </c>
      <c r="M37" s="40">
        <v>0.44</v>
      </c>
      <c r="N37" s="40">
        <v>0.71</v>
      </c>
      <c r="O37" s="40">
        <v>0.81</v>
      </c>
      <c r="P37" s="40">
        <v>0.76</v>
      </c>
      <c r="Q37" s="40">
        <v>0.61</v>
      </c>
      <c r="R37" s="40">
        <v>0.22</v>
      </c>
      <c r="S37" s="40">
        <f t="shared" si="15"/>
        <v>-0.14666666666666661</v>
      </c>
      <c r="T37" s="40">
        <f t="shared" si="13"/>
        <v>-1.1578947368421044</v>
      </c>
      <c r="U37" s="40">
        <f t="shared" si="14"/>
        <v>0.57894736842105265</v>
      </c>
      <c r="V37" s="40">
        <f t="shared" si="16"/>
        <v>0.65333333333333332</v>
      </c>
      <c r="W37" s="40">
        <f t="shared" si="17"/>
        <v>0.72666666666666668</v>
      </c>
      <c r="X37" s="40">
        <f t="shared" si="18"/>
        <v>0.21153846153846162</v>
      </c>
      <c r="Y37" s="46">
        <f t="shared" si="19"/>
        <v>0.77392120075046933</v>
      </c>
      <c r="Z37" s="49">
        <f t="shared" si="20"/>
        <v>7.3333333333333403E-2</v>
      </c>
      <c r="AA37" s="40">
        <f t="shared" si="21"/>
        <v>3.0000000000000027E-2</v>
      </c>
      <c r="AB37" s="40">
        <f t="shared" si="22"/>
        <v>2.0000000000000018E-2</v>
      </c>
      <c r="AC37" s="40">
        <f t="shared" si="23"/>
        <v>5.0000000000000044E-2</v>
      </c>
      <c r="AD37" s="57">
        <f t="shared" si="24"/>
        <v>0.16999999999999998</v>
      </c>
      <c r="AE37" s="40">
        <f t="shared" si="25"/>
        <v>3.0000000000000027E-2</v>
      </c>
      <c r="AF37" s="40">
        <v>0.13636363636363649</v>
      </c>
      <c r="AG37" s="40">
        <v>7.6923076923076983E-2</v>
      </c>
      <c r="AH37" s="40">
        <v>0.30357142857142849</v>
      </c>
    </row>
    <row r="38" spans="1:34" x14ac:dyDescent="0.2">
      <c r="A38" s="40">
        <v>2214</v>
      </c>
      <c r="B38" s="46">
        <v>131</v>
      </c>
      <c r="C38" s="46">
        <v>74</v>
      </c>
      <c r="D38" s="46" t="s">
        <v>98</v>
      </c>
      <c r="E38" s="46" t="s">
        <v>92</v>
      </c>
      <c r="F38" s="40" t="s">
        <v>71</v>
      </c>
      <c r="G38" s="58">
        <v>42046</v>
      </c>
      <c r="H38" s="44">
        <v>6.12</v>
      </c>
      <c r="I38" s="40" t="s">
        <v>9</v>
      </c>
      <c r="J38" s="48">
        <v>10</v>
      </c>
      <c r="K38" s="49">
        <v>0.85</v>
      </c>
      <c r="L38" s="57">
        <v>0.7</v>
      </c>
      <c r="M38" s="57">
        <v>0.55000000000000004</v>
      </c>
      <c r="N38" s="57">
        <v>0.45</v>
      </c>
      <c r="O38" s="57">
        <v>0.95</v>
      </c>
      <c r="P38" s="57">
        <v>0.75</v>
      </c>
      <c r="Q38" s="57">
        <v>0.75</v>
      </c>
      <c r="R38" s="57">
        <v>0.55000000000000004</v>
      </c>
      <c r="S38" s="40">
        <f t="shared" si="15"/>
        <v>-0.43333333333333324</v>
      </c>
      <c r="T38" s="40">
        <f t="shared" si="13"/>
        <v>1.7333333333333329</v>
      </c>
      <c r="U38" s="40">
        <f t="shared" si="14"/>
        <v>-0.46666666666666767</v>
      </c>
      <c r="V38" s="40">
        <f t="shared" si="16"/>
        <v>0.69999999999999984</v>
      </c>
      <c r="W38" s="40">
        <f t="shared" si="17"/>
        <v>0.81666666666666676</v>
      </c>
      <c r="X38" s="40">
        <f t="shared" si="18"/>
        <v>0.38888888888888951</v>
      </c>
      <c r="Y38" s="46">
        <f t="shared" si="19"/>
        <v>2.121212121212126</v>
      </c>
      <c r="Z38" s="49">
        <f t="shared" si="20"/>
        <v>0.11666666666666685</v>
      </c>
      <c r="AA38" s="57">
        <f t="shared" si="21"/>
        <v>9.9999999999999978E-2</v>
      </c>
      <c r="AB38" s="57">
        <f t="shared" si="22"/>
        <v>5.0000000000000044E-2</v>
      </c>
      <c r="AC38" s="40">
        <f t="shared" si="23"/>
        <v>0.3</v>
      </c>
      <c r="AD38" s="57">
        <f t="shared" si="24"/>
        <v>0.19999999999999996</v>
      </c>
      <c r="AE38" s="57">
        <f t="shared" si="25"/>
        <v>0.24999999999999994</v>
      </c>
      <c r="AF38" s="40">
        <v>0.66666666666666641</v>
      </c>
      <c r="AG38" s="40">
        <v>0.1666666666666668</v>
      </c>
      <c r="AH38" s="40">
        <v>0.44444444444444436</v>
      </c>
    </row>
    <row r="39" spans="1:34" x14ac:dyDescent="0.2">
      <c r="A39" s="40">
        <v>2259</v>
      </c>
      <c r="B39" s="46">
        <v>129</v>
      </c>
      <c r="C39" s="46">
        <v>67</v>
      </c>
      <c r="D39" s="46" t="s">
        <v>91</v>
      </c>
      <c r="E39" s="46" t="s">
        <v>92</v>
      </c>
      <c r="F39" s="40" t="s">
        <v>71</v>
      </c>
      <c r="G39" s="51">
        <v>42037</v>
      </c>
      <c r="H39" s="44">
        <v>6.15</v>
      </c>
      <c r="I39" s="40" t="s">
        <v>9</v>
      </c>
      <c r="J39" s="40">
        <v>8</v>
      </c>
      <c r="K39" s="45">
        <v>0.9</v>
      </c>
      <c r="L39" s="40">
        <v>0.7</v>
      </c>
      <c r="M39" s="40">
        <v>0.75</v>
      </c>
      <c r="N39" s="40">
        <v>0.7</v>
      </c>
      <c r="O39" s="40">
        <v>0.75</v>
      </c>
      <c r="P39" s="40">
        <v>0.75</v>
      </c>
      <c r="Q39" s="40">
        <v>0.65</v>
      </c>
      <c r="R39" s="40">
        <v>0.3</v>
      </c>
      <c r="S39" s="40">
        <f t="shared" si="15"/>
        <v>-0.36666666666666659</v>
      </c>
      <c r="T39" s="40">
        <f t="shared" si="13"/>
        <v>4.400000000000003</v>
      </c>
      <c r="U39" s="40">
        <f t="shared" si="14"/>
        <v>0.80000000000000049</v>
      </c>
      <c r="V39" s="40">
        <f t="shared" si="16"/>
        <v>0.78333333333333333</v>
      </c>
      <c r="W39" s="40">
        <f t="shared" si="17"/>
        <v>0.71666666666666667</v>
      </c>
      <c r="X39" s="40">
        <f t="shared" si="18"/>
        <v>-0.3076923076923076</v>
      </c>
      <c r="Y39" s="46">
        <f t="shared" si="19"/>
        <v>-1.0859728506787327</v>
      </c>
      <c r="Z39" s="49">
        <f t="shared" si="20"/>
        <v>-6.6666666666666721E-2</v>
      </c>
      <c r="AA39" s="40">
        <f t="shared" si="21"/>
        <v>-0.15000000000000002</v>
      </c>
      <c r="AB39" s="40">
        <f t="shared" si="22"/>
        <v>5.0000000000000044E-2</v>
      </c>
      <c r="AC39" s="40">
        <f t="shared" si="23"/>
        <v>5.0000000000000044E-2</v>
      </c>
      <c r="AD39" s="57">
        <f t="shared" si="24"/>
        <v>-9.9999999999999978E-2</v>
      </c>
      <c r="AE39" s="40">
        <f t="shared" si="25"/>
        <v>0</v>
      </c>
      <c r="AF39" s="40">
        <v>-1.5000000000000004</v>
      </c>
      <c r="AG39" s="40">
        <v>0.1666666666666668</v>
      </c>
      <c r="AH39" s="40">
        <v>-0.39999999999999991</v>
      </c>
    </row>
    <row r="40" spans="1:34" x14ac:dyDescent="0.2">
      <c r="A40" s="40">
        <v>2294</v>
      </c>
      <c r="B40" s="46">
        <v>100</v>
      </c>
      <c r="C40" s="46">
        <v>48</v>
      </c>
      <c r="D40" s="46" t="s">
        <v>91</v>
      </c>
      <c r="E40" s="46" t="s">
        <v>92</v>
      </c>
      <c r="F40" s="40" t="s">
        <v>71</v>
      </c>
      <c r="G40" s="47">
        <v>42047</v>
      </c>
      <c r="H40" s="44">
        <v>6.17</v>
      </c>
      <c r="I40" s="40" t="s">
        <v>10</v>
      </c>
      <c r="J40" s="40">
        <v>0</v>
      </c>
      <c r="K40" s="45">
        <v>0.8</v>
      </c>
      <c r="L40" s="40">
        <v>0.8</v>
      </c>
      <c r="M40" s="40">
        <v>0.5</v>
      </c>
      <c r="N40" s="40">
        <v>0.7</v>
      </c>
      <c r="O40" s="40">
        <v>0.75</v>
      </c>
      <c r="P40" s="40">
        <v>0.9</v>
      </c>
      <c r="Q40" s="40">
        <v>0.75</v>
      </c>
      <c r="R40" s="40">
        <v>0.45</v>
      </c>
      <c r="S40" s="40">
        <f t="shared" si="15"/>
        <v>-0.3500000000000002</v>
      </c>
      <c r="T40" s="40">
        <f t="shared" si="13"/>
        <v>2.3333333333333326</v>
      </c>
      <c r="U40" s="40">
        <f t="shared" si="14"/>
        <v>-0.66666666666666519</v>
      </c>
      <c r="V40" s="40">
        <f t="shared" si="16"/>
        <v>0.70000000000000007</v>
      </c>
      <c r="W40" s="40">
        <f t="shared" si="17"/>
        <v>0.79999999999999993</v>
      </c>
      <c r="X40" s="40">
        <f t="shared" si="18"/>
        <v>0.33333333333333298</v>
      </c>
      <c r="Y40" s="46">
        <f t="shared" si="19"/>
        <v>1.6666666666666643</v>
      </c>
      <c r="Z40" s="49">
        <f t="shared" si="20"/>
        <v>9.9999999999999936E-2</v>
      </c>
      <c r="AA40" s="40">
        <f t="shared" si="21"/>
        <v>-5.0000000000000044E-2</v>
      </c>
      <c r="AB40" s="40">
        <f t="shared" si="22"/>
        <v>9.9999999999999978E-2</v>
      </c>
      <c r="AC40" s="40">
        <f t="shared" si="23"/>
        <v>0.20000000000000007</v>
      </c>
      <c r="AD40" s="40">
        <f t="shared" si="24"/>
        <v>0.25</v>
      </c>
      <c r="AE40" s="40">
        <f t="shared" si="25"/>
        <v>0.10000000000000009</v>
      </c>
      <c r="AF40" s="40">
        <v>-0.25000000000000028</v>
      </c>
      <c r="AG40" s="40">
        <v>0.5</v>
      </c>
      <c r="AH40" s="40">
        <v>0.5</v>
      </c>
    </row>
    <row r="41" spans="1:34" x14ac:dyDescent="0.2">
      <c r="A41" s="40" t="s">
        <v>23</v>
      </c>
      <c r="B41" s="41">
        <v>90</v>
      </c>
      <c r="C41" s="41">
        <v>66</v>
      </c>
      <c r="D41" s="46" t="s">
        <v>94</v>
      </c>
      <c r="E41" s="46"/>
      <c r="F41" s="40" t="s">
        <v>71</v>
      </c>
      <c r="G41" s="58">
        <v>42021</v>
      </c>
      <c r="H41" s="44">
        <v>6.18</v>
      </c>
      <c r="I41" s="40" t="s">
        <v>10</v>
      </c>
      <c r="J41" s="40">
        <v>9</v>
      </c>
      <c r="K41" s="49">
        <v>0.72</v>
      </c>
      <c r="L41" s="57">
        <v>0.67</v>
      </c>
      <c r="M41" s="57">
        <v>0.35</v>
      </c>
      <c r="N41" s="57">
        <v>0.56000000000000005</v>
      </c>
      <c r="O41" s="57">
        <v>0.85</v>
      </c>
      <c r="P41" s="57">
        <v>0.74</v>
      </c>
      <c r="Q41" s="57">
        <v>0.55000000000000004</v>
      </c>
      <c r="R41" s="57">
        <v>0</v>
      </c>
      <c r="S41" s="40">
        <f t="shared" si="15"/>
        <v>0.13333333333333319</v>
      </c>
      <c r="T41" s="40">
        <f t="shared" si="13"/>
        <v>0.31746031746031717</v>
      </c>
      <c r="U41" s="40">
        <f t="shared" si="14"/>
        <v>0.31746031746031717</v>
      </c>
      <c r="V41" s="40">
        <f t="shared" si="16"/>
        <v>0.58000000000000007</v>
      </c>
      <c r="W41" s="40">
        <f t="shared" si="17"/>
        <v>0.71333333333333326</v>
      </c>
      <c r="X41" s="40">
        <f t="shared" si="18"/>
        <v>0.31746031746031717</v>
      </c>
      <c r="Y41" s="46">
        <f t="shared" si="19"/>
        <v>1.1074197120708735</v>
      </c>
      <c r="Z41" s="49">
        <f t="shared" si="20"/>
        <v>0.13333333333333316</v>
      </c>
      <c r="AA41" s="57">
        <f t="shared" si="21"/>
        <v>0.13</v>
      </c>
      <c r="AB41" s="57">
        <f t="shared" si="22"/>
        <v>6.9999999999999951E-2</v>
      </c>
      <c r="AC41" s="40">
        <f t="shared" si="23"/>
        <v>0.17999999999999994</v>
      </c>
      <c r="AD41" s="57">
        <f t="shared" si="24"/>
        <v>0.20000000000000007</v>
      </c>
      <c r="AE41" s="57">
        <f t="shared" si="25"/>
        <v>0.10999999999999999</v>
      </c>
      <c r="AF41" s="40">
        <v>0.46428571428571425</v>
      </c>
      <c r="AG41" s="40">
        <v>0.21212121212121199</v>
      </c>
      <c r="AH41" s="40">
        <v>0.30769230769230776</v>
      </c>
    </row>
    <row r="42" spans="1:34" x14ac:dyDescent="0.2">
      <c r="A42" s="40">
        <v>2261</v>
      </c>
      <c r="B42" s="46">
        <v>125</v>
      </c>
      <c r="C42" s="46">
        <v>71</v>
      </c>
      <c r="D42" s="46" t="s">
        <v>91</v>
      </c>
      <c r="E42" s="46" t="s">
        <v>92</v>
      </c>
      <c r="F42" s="40" t="s">
        <v>71</v>
      </c>
      <c r="G42" s="47">
        <v>42040</v>
      </c>
      <c r="H42" s="44">
        <v>6.19</v>
      </c>
      <c r="I42" s="40" t="s">
        <v>9</v>
      </c>
      <c r="J42" s="48">
        <v>10</v>
      </c>
      <c r="K42" s="45">
        <v>0.95</v>
      </c>
      <c r="L42" s="40">
        <v>0.75</v>
      </c>
      <c r="M42" s="40">
        <v>0.6</v>
      </c>
      <c r="N42" s="40">
        <v>0.85</v>
      </c>
      <c r="O42" s="40">
        <v>0.95</v>
      </c>
      <c r="P42" s="40">
        <v>0.85</v>
      </c>
      <c r="Q42" s="40">
        <v>0.75</v>
      </c>
      <c r="R42" s="40">
        <v>0.45</v>
      </c>
      <c r="S42" s="40">
        <f t="shared" si="15"/>
        <v>-0.36666666666666659</v>
      </c>
      <c r="T42" s="40">
        <f t="shared" si="13"/>
        <v>1.6923076923076927</v>
      </c>
      <c r="U42" s="40">
        <f t="shared" si="14"/>
        <v>-0.38461538461538497</v>
      </c>
      <c r="V42" s="40">
        <f t="shared" si="16"/>
        <v>0.76666666666666661</v>
      </c>
      <c r="W42" s="40">
        <f t="shared" si="17"/>
        <v>0.85</v>
      </c>
      <c r="X42" s="40">
        <f t="shared" si="18"/>
        <v>0.35714285714285721</v>
      </c>
      <c r="Y42" s="46">
        <f t="shared" si="19"/>
        <v>2.3809523809523809</v>
      </c>
      <c r="Z42" s="49">
        <f t="shared" si="20"/>
        <v>8.3333333333333329E-2</v>
      </c>
      <c r="AA42" s="40">
        <f t="shared" si="21"/>
        <v>0</v>
      </c>
      <c r="AB42" s="40">
        <f t="shared" si="22"/>
        <v>9.9999999999999978E-2</v>
      </c>
      <c r="AC42" s="40">
        <f t="shared" si="23"/>
        <v>0</v>
      </c>
      <c r="AD42" s="40">
        <f t="shared" si="24"/>
        <v>0.15000000000000002</v>
      </c>
      <c r="AE42" s="40">
        <f t="shared" si="25"/>
        <v>-9.9999999999999978E-2</v>
      </c>
      <c r="AF42" s="40">
        <v>0</v>
      </c>
      <c r="AG42" s="40">
        <v>0.39999999999999991</v>
      </c>
      <c r="AH42" s="40">
        <v>0.37500000000000006</v>
      </c>
    </row>
    <row r="43" spans="1:34" x14ac:dyDescent="0.2">
      <c r="A43" s="40">
        <v>2085</v>
      </c>
      <c r="B43" s="46">
        <v>120</v>
      </c>
      <c r="C43" s="46">
        <v>66</v>
      </c>
      <c r="D43" s="46" t="s">
        <v>98</v>
      </c>
      <c r="E43" s="46" t="s">
        <v>93</v>
      </c>
      <c r="F43" s="40" t="s">
        <v>71</v>
      </c>
      <c r="G43" s="51">
        <v>42011</v>
      </c>
      <c r="H43" s="44">
        <v>6.22</v>
      </c>
      <c r="I43" s="40" t="s">
        <v>9</v>
      </c>
      <c r="J43" s="40">
        <v>0</v>
      </c>
      <c r="K43" s="45">
        <v>0.7</v>
      </c>
      <c r="L43" s="40">
        <v>0.75</v>
      </c>
      <c r="M43" s="40">
        <v>0.45</v>
      </c>
      <c r="N43" s="40">
        <v>0.75</v>
      </c>
      <c r="O43" s="40">
        <v>0.8</v>
      </c>
      <c r="P43" s="40">
        <v>0.75</v>
      </c>
      <c r="Q43" s="40">
        <v>0.6</v>
      </c>
      <c r="R43" s="40">
        <v>0.35</v>
      </c>
      <c r="S43" s="40">
        <f t="shared" si="15"/>
        <v>-0.26666666666666661</v>
      </c>
      <c r="T43" s="40">
        <f t="shared" si="13"/>
        <v>-15.999999999999947</v>
      </c>
      <c r="U43" s="40">
        <f t="shared" si="14"/>
        <v>4.9999999999999867</v>
      </c>
      <c r="V43" s="40">
        <f t="shared" si="16"/>
        <v>0.6333333333333333</v>
      </c>
      <c r="W43" s="40">
        <f t="shared" si="17"/>
        <v>0.71666666666666667</v>
      </c>
      <c r="X43" s="40">
        <f t="shared" si="18"/>
        <v>0.22727272727272735</v>
      </c>
      <c r="Y43" s="46">
        <f t="shared" si="19"/>
        <v>0.8021390374331554</v>
      </c>
      <c r="Z43" s="49">
        <f t="shared" si="20"/>
        <v>8.3333333333333329E-2</v>
      </c>
      <c r="AA43" s="40">
        <f t="shared" si="21"/>
        <v>0.10000000000000009</v>
      </c>
      <c r="AB43" s="40">
        <f t="shared" si="22"/>
        <v>0</v>
      </c>
      <c r="AC43" s="40">
        <f t="shared" si="23"/>
        <v>0</v>
      </c>
      <c r="AD43" s="57">
        <f t="shared" si="24"/>
        <v>0.14999999999999997</v>
      </c>
      <c r="AE43" s="40">
        <f t="shared" si="25"/>
        <v>0</v>
      </c>
      <c r="AF43" s="40">
        <v>0.33333333333333359</v>
      </c>
      <c r="AG43" s="40">
        <v>0</v>
      </c>
      <c r="AH43" s="40">
        <v>0.27272727272727265</v>
      </c>
    </row>
    <row r="44" spans="1:34" x14ac:dyDescent="0.2">
      <c r="A44" s="40">
        <v>2151</v>
      </c>
      <c r="B44" s="46">
        <v>107</v>
      </c>
      <c r="C44" s="46">
        <v>51</v>
      </c>
      <c r="D44" s="42" t="s">
        <v>96</v>
      </c>
      <c r="E44" s="42" t="s">
        <v>96</v>
      </c>
      <c r="F44" s="40" t="s">
        <v>71</v>
      </c>
      <c r="G44" s="51">
        <v>42004</v>
      </c>
      <c r="H44" s="44">
        <v>6.25</v>
      </c>
      <c r="I44" s="40" t="s">
        <v>10</v>
      </c>
      <c r="J44" s="40">
        <v>1</v>
      </c>
      <c r="K44" s="45">
        <v>0.75</v>
      </c>
      <c r="L44" s="40">
        <v>0.55000000000000004</v>
      </c>
      <c r="M44" s="40">
        <v>0.8</v>
      </c>
      <c r="N44" s="40">
        <v>0.7</v>
      </c>
      <c r="O44" s="40">
        <v>0.9</v>
      </c>
      <c r="P44" s="40">
        <v>0.75</v>
      </c>
      <c r="Q44" s="40">
        <v>0.7</v>
      </c>
      <c r="R44" s="40">
        <v>0.15</v>
      </c>
      <c r="S44" s="40">
        <f t="shared" si="15"/>
        <v>-6.6666666666666874E-2</v>
      </c>
      <c r="T44" s="40">
        <f t="shared" si="13"/>
        <v>-0.44444444444444609</v>
      </c>
      <c r="U44" s="40">
        <f t="shared" si="14"/>
        <v>0.55555555555555469</v>
      </c>
      <c r="V44" s="40">
        <f t="shared" si="16"/>
        <v>0.70000000000000007</v>
      </c>
      <c r="W44" s="40">
        <f t="shared" si="17"/>
        <v>0.78333333333333321</v>
      </c>
      <c r="X44" s="40">
        <f t="shared" si="18"/>
        <v>0.27777777777777724</v>
      </c>
      <c r="Y44" s="46">
        <f t="shared" si="19"/>
        <v>1.2820512820512788</v>
      </c>
      <c r="Z44" s="49">
        <f t="shared" si="20"/>
        <v>8.333333333333319E-2</v>
      </c>
      <c r="AA44" s="40">
        <f t="shared" si="21"/>
        <v>0.15000000000000002</v>
      </c>
      <c r="AB44" s="40">
        <f t="shared" si="22"/>
        <v>0.19999999999999996</v>
      </c>
      <c r="AC44" s="40">
        <f t="shared" si="23"/>
        <v>5.0000000000000044E-2</v>
      </c>
      <c r="AD44" s="40">
        <f t="shared" si="24"/>
        <v>-0.10000000000000009</v>
      </c>
      <c r="AE44" s="40">
        <f t="shared" si="25"/>
        <v>-0.14999999999999991</v>
      </c>
      <c r="AF44" s="40">
        <v>0.60000000000000009</v>
      </c>
      <c r="AG44" s="40">
        <v>0.44444444444444436</v>
      </c>
      <c r="AH44" s="40">
        <v>-0.50000000000000056</v>
      </c>
    </row>
    <row r="45" spans="1:34" x14ac:dyDescent="0.2">
      <c r="A45" s="40">
        <v>2269</v>
      </c>
      <c r="B45" s="46">
        <v>114</v>
      </c>
      <c r="C45" s="46">
        <v>63</v>
      </c>
      <c r="D45" s="46" t="s">
        <v>94</v>
      </c>
      <c r="E45" s="46" t="s">
        <v>92</v>
      </c>
      <c r="F45" s="40" t="s">
        <v>71</v>
      </c>
      <c r="G45" s="58">
        <v>41987</v>
      </c>
      <c r="H45" s="44">
        <v>6.27</v>
      </c>
      <c r="I45" s="40" t="s">
        <v>9</v>
      </c>
      <c r="J45" s="40">
        <v>1</v>
      </c>
      <c r="K45" s="49">
        <v>0.7</v>
      </c>
      <c r="L45" s="57">
        <v>0.65</v>
      </c>
      <c r="M45" s="57">
        <v>0.55000000000000004</v>
      </c>
      <c r="N45" s="57">
        <v>0.8</v>
      </c>
      <c r="O45" s="57">
        <v>0.7</v>
      </c>
      <c r="P45" s="57">
        <v>0.85</v>
      </c>
      <c r="Q45" s="57">
        <v>0.7</v>
      </c>
      <c r="R45" s="57">
        <v>0.5</v>
      </c>
      <c r="S45" s="40">
        <f t="shared" si="15"/>
        <v>-0.3833333333333333</v>
      </c>
      <c r="T45" s="40">
        <f t="shared" si="13"/>
        <v>2.8750000000000004</v>
      </c>
      <c r="U45" s="40">
        <f t="shared" si="14"/>
        <v>-0.87499999999999956</v>
      </c>
      <c r="V45" s="40">
        <f t="shared" si="16"/>
        <v>0.63333333333333341</v>
      </c>
      <c r="W45" s="40">
        <f t="shared" si="17"/>
        <v>0.75</v>
      </c>
      <c r="X45" s="40">
        <f t="shared" si="18"/>
        <v>0.31818181818181801</v>
      </c>
      <c r="Y45" s="46">
        <f t="shared" si="19"/>
        <v>1.272727272727272</v>
      </c>
      <c r="Z45" s="49">
        <f t="shared" si="20"/>
        <v>0.11666666666666663</v>
      </c>
      <c r="AA45" s="57">
        <f t="shared" si="21"/>
        <v>0</v>
      </c>
      <c r="AB45" s="57">
        <f t="shared" si="22"/>
        <v>0.19999999999999996</v>
      </c>
      <c r="AC45" s="40">
        <f t="shared" si="23"/>
        <v>4.9999999999999933E-2</v>
      </c>
      <c r="AD45" s="57">
        <f t="shared" si="24"/>
        <v>0.14999999999999991</v>
      </c>
      <c r="AE45" s="57">
        <f t="shared" si="25"/>
        <v>-0.15000000000000002</v>
      </c>
      <c r="AF45" s="40">
        <v>0</v>
      </c>
      <c r="AG45" s="40">
        <v>0.57142857142857129</v>
      </c>
      <c r="AH45" s="40">
        <v>0.33333333333333315</v>
      </c>
    </row>
    <row r="46" spans="1:34" x14ac:dyDescent="0.2">
      <c r="A46" s="40">
        <v>2186</v>
      </c>
      <c r="B46" s="46">
        <v>105</v>
      </c>
      <c r="C46" s="46">
        <v>52</v>
      </c>
      <c r="D46" s="46" t="s">
        <v>91</v>
      </c>
      <c r="E46" s="46" t="s">
        <v>92</v>
      </c>
      <c r="F46" s="40" t="s">
        <v>71</v>
      </c>
      <c r="G46" s="47">
        <v>41995</v>
      </c>
      <c r="H46" s="44">
        <v>6.31</v>
      </c>
      <c r="I46" s="40" t="s">
        <v>10</v>
      </c>
      <c r="J46" s="40">
        <v>1</v>
      </c>
      <c r="K46" s="45">
        <v>0.9</v>
      </c>
      <c r="L46" s="40">
        <v>0.7</v>
      </c>
      <c r="M46" s="40">
        <v>0.45</v>
      </c>
      <c r="N46" s="40">
        <v>0.65</v>
      </c>
      <c r="O46" s="40">
        <v>0.8</v>
      </c>
      <c r="P46" s="40">
        <v>0.75</v>
      </c>
      <c r="Q46" s="40">
        <v>0.75</v>
      </c>
      <c r="R46" s="40">
        <v>0.45</v>
      </c>
      <c r="S46" s="40">
        <f t="shared" si="15"/>
        <v>-0.36666666666666692</v>
      </c>
      <c r="T46" s="40">
        <f t="shared" si="13"/>
        <v>2.7499999999999978</v>
      </c>
      <c r="U46" s="40">
        <f t="shared" si="14"/>
        <v>-0.62499999999999767</v>
      </c>
      <c r="V46" s="40">
        <f t="shared" si="16"/>
        <v>0.68333333333333346</v>
      </c>
      <c r="W46" s="40">
        <f t="shared" si="17"/>
        <v>0.76666666666666661</v>
      </c>
      <c r="X46" s="40">
        <f t="shared" si="18"/>
        <v>0.26315789473684165</v>
      </c>
      <c r="Y46" s="46">
        <f t="shared" si="19"/>
        <v>1.1278195488721781</v>
      </c>
      <c r="Z46" s="49">
        <f t="shared" si="20"/>
        <v>8.333333333333319E-2</v>
      </c>
      <c r="AA46" s="40">
        <f t="shared" si="21"/>
        <v>-9.9999999999999978E-2</v>
      </c>
      <c r="AB46" s="40">
        <f t="shared" si="22"/>
        <v>5.0000000000000044E-2</v>
      </c>
      <c r="AC46" s="40">
        <f t="shared" si="23"/>
        <v>9.9999999999999978E-2</v>
      </c>
      <c r="AD46" s="40">
        <f t="shared" si="24"/>
        <v>0.3</v>
      </c>
      <c r="AE46" s="40">
        <f t="shared" si="25"/>
        <v>4.9999999999999933E-2</v>
      </c>
      <c r="AF46" s="40">
        <v>-1</v>
      </c>
      <c r="AG46" s="40">
        <v>0.1666666666666668</v>
      </c>
      <c r="AH46" s="40">
        <v>0.54545454545454541</v>
      </c>
    </row>
    <row r="47" spans="1:34" x14ac:dyDescent="0.2">
      <c r="A47" s="40">
        <v>4014</v>
      </c>
      <c r="B47" s="41">
        <v>114</v>
      </c>
      <c r="C47" s="41">
        <v>60</v>
      </c>
      <c r="D47" s="46" t="s">
        <v>96</v>
      </c>
      <c r="E47" s="46" t="s">
        <v>96</v>
      </c>
      <c r="F47" s="40" t="s">
        <v>71</v>
      </c>
      <c r="G47" s="43">
        <v>42065</v>
      </c>
      <c r="H47" s="44">
        <v>6.3561643835616435</v>
      </c>
      <c r="I47" s="40" t="s">
        <v>10</v>
      </c>
      <c r="J47" s="48">
        <v>10</v>
      </c>
      <c r="K47" s="45">
        <v>0.6</v>
      </c>
      <c r="L47" s="40">
        <v>0.55000000000000004</v>
      </c>
      <c r="M47" s="40">
        <v>0.4</v>
      </c>
      <c r="N47" s="40">
        <v>0.35</v>
      </c>
      <c r="O47" s="40">
        <v>0.8</v>
      </c>
      <c r="P47" s="40">
        <v>0.95</v>
      </c>
      <c r="Q47" s="40">
        <v>0.45</v>
      </c>
      <c r="R47" s="40">
        <v>0.4</v>
      </c>
      <c r="S47" s="40">
        <f t="shared" si="15"/>
        <v>-0.18333333333333324</v>
      </c>
      <c r="T47" s="40">
        <f t="shared" ref="T47:T78" si="26">S47/(1-(V47+R47))</f>
        <v>-2.199999999999998</v>
      </c>
      <c r="U47" s="40">
        <f t="shared" ref="U47:U78" si="27">(W47-V47)/(1-(V47+R47))</f>
        <v>2.6</v>
      </c>
      <c r="V47" s="40">
        <f t="shared" si="16"/>
        <v>0.51666666666666661</v>
      </c>
      <c r="W47" s="40">
        <f t="shared" si="17"/>
        <v>0.73333333333333339</v>
      </c>
      <c r="X47" s="40">
        <f t="shared" si="18"/>
        <v>0.44827586206896569</v>
      </c>
      <c r="Y47" s="46">
        <f t="shared" si="19"/>
        <v>1.6810344827586217</v>
      </c>
      <c r="Z47" s="45">
        <f t="shared" si="20"/>
        <v>0.21666666666666679</v>
      </c>
      <c r="AA47" s="40">
        <f t="shared" si="21"/>
        <v>0.20000000000000007</v>
      </c>
      <c r="AB47" s="40">
        <f t="shared" si="22"/>
        <v>0.39999999999999991</v>
      </c>
      <c r="AC47" s="40">
        <f t="shared" si="23"/>
        <v>0.6</v>
      </c>
      <c r="AD47" s="40">
        <f t="shared" si="24"/>
        <v>4.9999999999999989E-2</v>
      </c>
      <c r="AE47" s="40">
        <f t="shared" si="25"/>
        <v>0.20000000000000007</v>
      </c>
      <c r="AF47" s="40">
        <v>0.50000000000000011</v>
      </c>
      <c r="AG47" s="40">
        <v>0.88888888888888873</v>
      </c>
      <c r="AH47" s="40">
        <v>8.3333333333333315E-2</v>
      </c>
    </row>
    <row r="48" spans="1:34" x14ac:dyDescent="0.2">
      <c r="A48" s="40">
        <v>2136</v>
      </c>
      <c r="B48" s="46">
        <v>110</v>
      </c>
      <c r="C48" s="46">
        <v>55</v>
      </c>
      <c r="D48" s="46" t="s">
        <v>91</v>
      </c>
      <c r="E48" s="46" t="s">
        <v>92</v>
      </c>
      <c r="F48" s="40" t="s">
        <v>71</v>
      </c>
      <c r="G48" s="47">
        <v>41975</v>
      </c>
      <c r="H48" s="44">
        <v>6.36</v>
      </c>
      <c r="I48" s="40" t="s">
        <v>9</v>
      </c>
      <c r="J48" s="40">
        <v>9</v>
      </c>
      <c r="K48" s="45">
        <v>0.7</v>
      </c>
      <c r="L48" s="40">
        <v>0.75</v>
      </c>
      <c r="M48" s="40">
        <v>0.55000000000000004</v>
      </c>
      <c r="N48" s="40">
        <v>0.55000000000000004</v>
      </c>
      <c r="O48" s="40">
        <v>0.8</v>
      </c>
      <c r="P48" s="40">
        <v>0.8</v>
      </c>
      <c r="Q48" s="40">
        <v>0.65</v>
      </c>
      <c r="R48" s="40">
        <v>0.25</v>
      </c>
      <c r="S48" s="40">
        <f t="shared" si="15"/>
        <v>-0.16666666666666663</v>
      </c>
      <c r="T48" s="40">
        <f t="shared" si="26"/>
        <v>-1.9999999999999987</v>
      </c>
      <c r="U48" s="40">
        <f t="shared" si="27"/>
        <v>1</v>
      </c>
      <c r="V48" s="40">
        <f t="shared" si="16"/>
        <v>0.66666666666666663</v>
      </c>
      <c r="W48" s="40">
        <f t="shared" si="17"/>
        <v>0.75</v>
      </c>
      <c r="X48" s="40">
        <f t="shared" si="18"/>
        <v>0.25000000000000011</v>
      </c>
      <c r="Y48" s="46">
        <f t="shared" si="19"/>
        <v>1.0000000000000004</v>
      </c>
      <c r="Z48" s="49">
        <f t="shared" si="20"/>
        <v>8.3333333333333329E-2</v>
      </c>
      <c r="AA48" s="40">
        <f t="shared" si="21"/>
        <v>0.10000000000000009</v>
      </c>
      <c r="AB48" s="40">
        <f t="shared" si="22"/>
        <v>5.0000000000000044E-2</v>
      </c>
      <c r="AC48" s="40">
        <f t="shared" si="23"/>
        <v>0.25</v>
      </c>
      <c r="AD48" s="40">
        <f t="shared" si="24"/>
        <v>9.9999999999999978E-2</v>
      </c>
      <c r="AE48" s="40">
        <f t="shared" si="25"/>
        <v>0.19999999999999996</v>
      </c>
      <c r="AF48" s="40">
        <v>0.33333333333333359</v>
      </c>
      <c r="AG48" s="40">
        <v>0.20000000000000018</v>
      </c>
      <c r="AH48" s="40">
        <v>0.22222222222222218</v>
      </c>
    </row>
    <row r="49" spans="1:34" x14ac:dyDescent="0.2">
      <c r="A49" s="40">
        <v>4018</v>
      </c>
      <c r="B49" s="41">
        <v>144</v>
      </c>
      <c r="C49" s="41">
        <v>84</v>
      </c>
      <c r="D49" s="46" t="s">
        <v>94</v>
      </c>
      <c r="E49" s="46" t="s">
        <v>100</v>
      </c>
      <c r="F49" s="40" t="s">
        <v>71</v>
      </c>
      <c r="G49" s="43">
        <v>42054</v>
      </c>
      <c r="H49" s="44">
        <v>6.3863013698630136</v>
      </c>
      <c r="I49" s="40" t="s">
        <v>10</v>
      </c>
      <c r="J49" s="40">
        <v>10</v>
      </c>
      <c r="K49" s="45">
        <v>0.95</v>
      </c>
      <c r="L49" s="40">
        <v>0.7</v>
      </c>
      <c r="M49" s="40">
        <v>0.75</v>
      </c>
      <c r="N49" s="40">
        <v>0.95</v>
      </c>
      <c r="O49" s="40">
        <v>0.8</v>
      </c>
      <c r="P49" s="40">
        <v>0.8</v>
      </c>
      <c r="Q49" s="40">
        <v>0.75</v>
      </c>
      <c r="R49" s="40">
        <v>0.5</v>
      </c>
      <c r="S49" s="40">
        <f t="shared" si="15"/>
        <v>-0.5166666666666665</v>
      </c>
      <c r="T49" s="40">
        <f t="shared" si="26"/>
        <v>1.7222222222222228</v>
      </c>
      <c r="U49" s="40">
        <f t="shared" si="27"/>
        <v>5.5555555555555393E-2</v>
      </c>
      <c r="V49" s="40">
        <f t="shared" si="16"/>
        <v>0.79999999999999993</v>
      </c>
      <c r="W49" s="40">
        <f t="shared" si="17"/>
        <v>0.78333333333333333</v>
      </c>
      <c r="X49" s="40">
        <f t="shared" si="18"/>
        <v>-8.333333333333301E-2</v>
      </c>
      <c r="Y49" s="46">
        <f t="shared" si="19"/>
        <v>-0.38461538461538314</v>
      </c>
      <c r="Z49" s="45">
        <f t="shared" si="20"/>
        <v>-1.6666666666666607E-2</v>
      </c>
      <c r="AA49" s="40">
        <f t="shared" si="21"/>
        <v>-0.14999999999999991</v>
      </c>
      <c r="AB49" s="40">
        <f t="shared" si="22"/>
        <v>0.10000000000000009</v>
      </c>
      <c r="AC49" s="40">
        <f t="shared" si="23"/>
        <v>-0.14999999999999991</v>
      </c>
      <c r="AD49" s="40">
        <f t="shared" si="24"/>
        <v>0</v>
      </c>
      <c r="AE49" s="40">
        <f t="shared" si="25"/>
        <v>-0.25</v>
      </c>
      <c r="AF49" s="40">
        <v>-2.9999999999999956</v>
      </c>
      <c r="AG49" s="40">
        <v>0.33333333333333359</v>
      </c>
      <c r="AH49" s="40">
        <v>0</v>
      </c>
    </row>
    <row r="50" spans="1:34" x14ac:dyDescent="0.2">
      <c r="A50" s="40">
        <v>2090</v>
      </c>
      <c r="B50" s="46">
        <v>110</v>
      </c>
      <c r="C50" s="46">
        <v>55</v>
      </c>
      <c r="D50" s="46" t="s">
        <v>91</v>
      </c>
      <c r="E50" s="46" t="s">
        <v>92</v>
      </c>
      <c r="F50" s="40" t="s">
        <v>71</v>
      </c>
      <c r="G50" s="58">
        <v>41936</v>
      </c>
      <c r="H50" s="44">
        <v>6.41</v>
      </c>
      <c r="I50" s="40" t="s">
        <v>9</v>
      </c>
      <c r="J50" s="40">
        <v>10</v>
      </c>
      <c r="K50" s="49">
        <v>0.85</v>
      </c>
      <c r="L50" s="57">
        <v>0.75</v>
      </c>
      <c r="M50" s="57">
        <v>0.65</v>
      </c>
      <c r="N50" s="57">
        <v>0.65</v>
      </c>
      <c r="O50" s="57">
        <v>0.9</v>
      </c>
      <c r="P50" s="57">
        <v>0.6</v>
      </c>
      <c r="Q50" s="57">
        <v>0.7</v>
      </c>
      <c r="R50" s="57">
        <v>0.2</v>
      </c>
      <c r="S50" s="40">
        <f t="shared" si="15"/>
        <v>-0.21666666666666656</v>
      </c>
      <c r="T50" s="40">
        <f t="shared" si="26"/>
        <v>-4.3333333333333277</v>
      </c>
      <c r="U50" s="40">
        <f t="shared" si="27"/>
        <v>-0.33333333333333187</v>
      </c>
      <c r="V50" s="40">
        <f t="shared" si="16"/>
        <v>0.75</v>
      </c>
      <c r="W50" s="40">
        <f t="shared" si="17"/>
        <v>0.73333333333333339</v>
      </c>
      <c r="X50" s="40">
        <f t="shared" si="18"/>
        <v>-6.666666666666643E-2</v>
      </c>
      <c r="Y50" s="46">
        <f t="shared" si="19"/>
        <v>-0.24999999999999917</v>
      </c>
      <c r="Z50" s="49">
        <f t="shared" si="20"/>
        <v>-1.6666666666666607E-2</v>
      </c>
      <c r="AA50" s="57">
        <f t="shared" si="21"/>
        <v>5.0000000000000044E-2</v>
      </c>
      <c r="AB50" s="57">
        <f t="shared" si="22"/>
        <v>-0.15000000000000002</v>
      </c>
      <c r="AC50" s="40">
        <f t="shared" si="23"/>
        <v>-5.0000000000000044E-2</v>
      </c>
      <c r="AD50" s="57">
        <f t="shared" si="24"/>
        <v>4.9999999999999933E-2</v>
      </c>
      <c r="AE50" s="57">
        <f t="shared" si="25"/>
        <v>9.9999999999999978E-2</v>
      </c>
      <c r="AF50" s="40">
        <v>0.33333333333333359</v>
      </c>
      <c r="AG50" s="40">
        <v>-0.60000000000000009</v>
      </c>
      <c r="AH50" s="40">
        <v>0.14285714285714268</v>
      </c>
    </row>
    <row r="51" spans="1:34" x14ac:dyDescent="0.2">
      <c r="A51" s="40">
        <v>2273</v>
      </c>
      <c r="B51" s="46">
        <v>110</v>
      </c>
      <c r="C51" s="46">
        <v>55</v>
      </c>
      <c r="D51" s="46" t="s">
        <v>91</v>
      </c>
      <c r="E51" s="46" t="s">
        <v>92</v>
      </c>
      <c r="F51" s="40" t="s">
        <v>71</v>
      </c>
      <c r="G51" s="51">
        <v>41907</v>
      </c>
      <c r="H51" s="44">
        <v>6.52</v>
      </c>
      <c r="I51" s="40" t="s">
        <v>9</v>
      </c>
      <c r="J51" s="40">
        <v>0</v>
      </c>
      <c r="K51" s="45">
        <v>0.9</v>
      </c>
      <c r="L51" s="40">
        <v>0.65</v>
      </c>
      <c r="M51" s="40">
        <v>0.5</v>
      </c>
      <c r="N51" s="40">
        <v>0.85</v>
      </c>
      <c r="O51" s="40">
        <v>0.75</v>
      </c>
      <c r="P51" s="40">
        <v>0.75</v>
      </c>
      <c r="Q51" s="40">
        <v>0.6</v>
      </c>
      <c r="R51" s="40">
        <v>0.45</v>
      </c>
      <c r="S51" s="40">
        <f t="shared" si="15"/>
        <v>-0.43333333333333324</v>
      </c>
      <c r="T51" s="40">
        <f t="shared" si="26"/>
        <v>3.25</v>
      </c>
      <c r="U51" s="40">
        <f t="shared" si="27"/>
        <v>-0.12500000000000125</v>
      </c>
      <c r="V51" s="40">
        <f t="shared" si="16"/>
        <v>0.68333333333333324</v>
      </c>
      <c r="W51" s="40">
        <f t="shared" si="17"/>
        <v>0.70000000000000007</v>
      </c>
      <c r="X51" s="40">
        <f t="shared" si="18"/>
        <v>5.2631578947368918E-2</v>
      </c>
      <c r="Y51" s="46">
        <f t="shared" si="19"/>
        <v>0.17543859649122978</v>
      </c>
      <c r="Z51" s="49">
        <f t="shared" si="20"/>
        <v>1.6666666666666757E-2</v>
      </c>
      <c r="AA51" s="40">
        <f t="shared" si="21"/>
        <v>-0.15000000000000002</v>
      </c>
      <c r="AB51" s="40">
        <f t="shared" si="22"/>
        <v>9.9999999999999978E-2</v>
      </c>
      <c r="AC51" s="40">
        <f t="shared" si="23"/>
        <v>-9.9999999999999978E-2</v>
      </c>
      <c r="AD51" s="40">
        <f t="shared" si="24"/>
        <v>9.9999999999999978E-2</v>
      </c>
      <c r="AE51" s="40">
        <f t="shared" si="25"/>
        <v>-0.19999999999999996</v>
      </c>
      <c r="AF51" s="40">
        <v>-1.5000000000000004</v>
      </c>
      <c r="AG51" s="40">
        <v>0.28571428571428564</v>
      </c>
      <c r="AH51" s="40">
        <v>0.19999999999999996</v>
      </c>
    </row>
    <row r="52" spans="1:34" x14ac:dyDescent="0.2">
      <c r="A52" s="40">
        <v>1490</v>
      </c>
      <c r="B52" s="46">
        <v>100</v>
      </c>
      <c r="C52" s="46">
        <v>56</v>
      </c>
      <c r="D52" s="46" t="s">
        <v>96</v>
      </c>
      <c r="E52" s="46" t="s">
        <v>92</v>
      </c>
      <c r="F52" s="40" t="s">
        <v>71</v>
      </c>
      <c r="G52" s="58">
        <v>41876</v>
      </c>
      <c r="H52" s="44">
        <v>6.58</v>
      </c>
      <c r="I52" s="40" t="s">
        <v>10</v>
      </c>
      <c r="J52" s="40">
        <v>0</v>
      </c>
      <c r="K52" s="49">
        <v>0.75</v>
      </c>
      <c r="L52" s="57">
        <v>0.7</v>
      </c>
      <c r="M52" s="57">
        <v>0.45</v>
      </c>
      <c r="N52" s="57">
        <v>0.5</v>
      </c>
      <c r="O52" s="57">
        <v>0.6</v>
      </c>
      <c r="P52" s="57">
        <v>0.75</v>
      </c>
      <c r="Q52" s="57">
        <v>0.75</v>
      </c>
      <c r="R52" s="57">
        <v>0.05</v>
      </c>
      <c r="S52" s="40">
        <f t="shared" si="15"/>
        <v>1.6666666666666718E-2</v>
      </c>
      <c r="T52" s="40">
        <f t="shared" si="26"/>
        <v>5.2631578947368585E-2</v>
      </c>
      <c r="U52" s="40">
        <f t="shared" si="27"/>
        <v>0.21052631578947401</v>
      </c>
      <c r="V52" s="40">
        <f t="shared" si="16"/>
        <v>0.6333333333333333</v>
      </c>
      <c r="W52" s="40">
        <f t="shared" si="17"/>
        <v>0.70000000000000007</v>
      </c>
      <c r="X52" s="40">
        <f t="shared" si="18"/>
        <v>0.18181818181818207</v>
      </c>
      <c r="Y52" s="46">
        <f t="shared" si="19"/>
        <v>0.60606060606060697</v>
      </c>
      <c r="Z52" s="49">
        <f t="shared" si="20"/>
        <v>6.6666666666666721E-2</v>
      </c>
      <c r="AA52" s="57">
        <f t="shared" si="21"/>
        <v>-0.15000000000000002</v>
      </c>
      <c r="AB52" s="57">
        <f t="shared" si="22"/>
        <v>5.0000000000000044E-2</v>
      </c>
      <c r="AC52" s="40">
        <f t="shared" si="23"/>
        <v>0.25</v>
      </c>
      <c r="AD52" s="57">
        <f t="shared" si="24"/>
        <v>0.3</v>
      </c>
      <c r="AE52" s="57">
        <f t="shared" si="25"/>
        <v>0.19999999999999996</v>
      </c>
      <c r="AF52" s="40">
        <v>-0.60000000000000009</v>
      </c>
      <c r="AG52" s="40">
        <v>0.1666666666666668</v>
      </c>
      <c r="AH52" s="40">
        <v>0.54545454545454541</v>
      </c>
    </row>
    <row r="53" spans="1:34" x14ac:dyDescent="0.2">
      <c r="A53" s="40">
        <v>1786</v>
      </c>
      <c r="B53" s="46">
        <v>131</v>
      </c>
      <c r="C53" s="46">
        <v>79</v>
      </c>
      <c r="D53" s="46" t="s">
        <v>91</v>
      </c>
      <c r="E53" s="46" t="s">
        <v>92</v>
      </c>
      <c r="F53" s="40" t="s">
        <v>71</v>
      </c>
      <c r="G53" s="53">
        <v>41896</v>
      </c>
      <c r="H53" s="44">
        <v>6.66</v>
      </c>
      <c r="I53" s="40" t="s">
        <v>9</v>
      </c>
      <c r="J53" s="40">
        <v>10</v>
      </c>
      <c r="K53" s="45">
        <v>0.75</v>
      </c>
      <c r="L53" s="40">
        <v>0.6</v>
      </c>
      <c r="M53" s="40">
        <v>0.35</v>
      </c>
      <c r="N53" s="40">
        <v>0.55000000000000004</v>
      </c>
      <c r="O53" s="40">
        <v>0.85</v>
      </c>
      <c r="P53" s="40">
        <v>0.8</v>
      </c>
      <c r="Q53" s="40">
        <v>0.65</v>
      </c>
      <c r="R53" s="40">
        <v>0.45</v>
      </c>
      <c r="S53" s="40">
        <f t="shared" si="15"/>
        <v>-0.25000000000000022</v>
      </c>
      <c r="T53" s="40">
        <f t="shared" si="26"/>
        <v>14.999999999999867</v>
      </c>
      <c r="U53" s="40">
        <f t="shared" si="27"/>
        <v>-11.999999999999874</v>
      </c>
      <c r="V53" s="40">
        <f t="shared" si="16"/>
        <v>0.56666666666666676</v>
      </c>
      <c r="W53" s="40">
        <f t="shared" si="17"/>
        <v>0.76666666666666661</v>
      </c>
      <c r="X53" s="40">
        <f t="shared" si="18"/>
        <v>0.46153846153846129</v>
      </c>
      <c r="Y53" s="46">
        <f t="shared" si="19"/>
        <v>1.9780219780219765</v>
      </c>
      <c r="Z53" s="49">
        <f t="shared" si="20"/>
        <v>0.19999999999999987</v>
      </c>
      <c r="AA53" s="40">
        <f t="shared" si="21"/>
        <v>9.9999999999999978E-2</v>
      </c>
      <c r="AB53" s="40">
        <f t="shared" si="22"/>
        <v>0.20000000000000007</v>
      </c>
      <c r="AC53" s="40">
        <f t="shared" si="23"/>
        <v>0.25</v>
      </c>
      <c r="AD53" s="40">
        <f t="shared" si="24"/>
        <v>0.30000000000000004</v>
      </c>
      <c r="AE53" s="40">
        <f t="shared" si="25"/>
        <v>4.9999999999999933E-2</v>
      </c>
      <c r="AF53" s="40">
        <v>0.39999999999999991</v>
      </c>
      <c r="AG53" s="40">
        <v>0.50000000000000011</v>
      </c>
      <c r="AH53" s="40">
        <v>0.46153846153846156</v>
      </c>
    </row>
    <row r="54" spans="1:34" x14ac:dyDescent="0.2">
      <c r="A54" s="40">
        <v>2097</v>
      </c>
      <c r="B54" s="46">
        <v>100</v>
      </c>
      <c r="C54" s="46">
        <v>55</v>
      </c>
      <c r="D54" s="46" t="s">
        <v>91</v>
      </c>
      <c r="E54" s="46" t="s">
        <v>92</v>
      </c>
      <c r="F54" s="40" t="s">
        <v>71</v>
      </c>
      <c r="G54" s="51">
        <v>41914</v>
      </c>
      <c r="H54" s="50">
        <v>6.6684931506849319</v>
      </c>
      <c r="I54" s="40" t="s">
        <v>10</v>
      </c>
      <c r="J54" s="40">
        <v>10</v>
      </c>
      <c r="K54" s="45">
        <v>0.9</v>
      </c>
      <c r="L54" s="40">
        <v>0.8</v>
      </c>
      <c r="M54" s="40">
        <v>0.6</v>
      </c>
      <c r="N54" s="40">
        <v>0.75</v>
      </c>
      <c r="O54" s="40">
        <v>0.9</v>
      </c>
      <c r="P54" s="40">
        <v>0.9</v>
      </c>
      <c r="Q54" s="40">
        <v>0.75</v>
      </c>
      <c r="R54" s="40">
        <v>0.5</v>
      </c>
      <c r="S54" s="40">
        <f t="shared" si="15"/>
        <v>-0.41666666666666663</v>
      </c>
      <c r="T54" s="40">
        <f t="shared" si="26"/>
        <v>1.5625000000000002</v>
      </c>
      <c r="U54" s="40">
        <f t="shared" si="27"/>
        <v>-0.31249999999999978</v>
      </c>
      <c r="V54" s="40">
        <f t="shared" si="16"/>
        <v>0.76666666666666672</v>
      </c>
      <c r="W54" s="40">
        <f t="shared" si="17"/>
        <v>0.85</v>
      </c>
      <c r="X54" s="40">
        <f t="shared" si="18"/>
        <v>0.35714285714285693</v>
      </c>
      <c r="Y54" s="46">
        <f t="shared" si="19"/>
        <v>2.3809523809523792</v>
      </c>
      <c r="Z54" s="49">
        <f t="shared" si="20"/>
        <v>8.333333333333319E-2</v>
      </c>
      <c r="AA54" s="40">
        <f t="shared" si="21"/>
        <v>0</v>
      </c>
      <c r="AB54" s="40">
        <f t="shared" si="22"/>
        <v>9.9999999999999978E-2</v>
      </c>
      <c r="AC54" s="40">
        <f t="shared" si="23"/>
        <v>0.15000000000000002</v>
      </c>
      <c r="AD54" s="40">
        <f t="shared" si="24"/>
        <v>0.15000000000000002</v>
      </c>
      <c r="AE54" s="40">
        <f t="shared" si="25"/>
        <v>5.0000000000000044E-2</v>
      </c>
      <c r="AF54" s="40">
        <v>0</v>
      </c>
      <c r="AG54" s="40">
        <v>0.5</v>
      </c>
      <c r="AH54" s="40">
        <v>0.37500000000000006</v>
      </c>
    </row>
    <row r="55" spans="1:34" x14ac:dyDescent="0.2">
      <c r="A55" s="40">
        <v>1500</v>
      </c>
      <c r="B55" s="46">
        <v>103</v>
      </c>
      <c r="C55" s="46">
        <v>56</v>
      </c>
      <c r="D55" s="46" t="s">
        <v>98</v>
      </c>
      <c r="E55" s="46"/>
      <c r="F55" s="40" t="s">
        <v>71</v>
      </c>
      <c r="G55" s="51">
        <v>41851</v>
      </c>
      <c r="H55" s="44">
        <v>6.67</v>
      </c>
      <c r="I55" s="40" t="s">
        <v>9</v>
      </c>
      <c r="J55" s="40">
        <v>0</v>
      </c>
      <c r="K55" s="45">
        <v>0.9</v>
      </c>
      <c r="L55" s="40">
        <v>0.8</v>
      </c>
      <c r="M55" s="40">
        <v>0.8</v>
      </c>
      <c r="N55" s="40">
        <v>0.95</v>
      </c>
      <c r="O55" s="40">
        <v>0.9</v>
      </c>
      <c r="P55" s="40">
        <v>0.85</v>
      </c>
      <c r="Q55" s="40">
        <v>0.8</v>
      </c>
      <c r="R55" s="40">
        <v>0.6</v>
      </c>
      <c r="S55" s="40">
        <f t="shared" si="15"/>
        <v>-0.58333333333333337</v>
      </c>
      <c r="T55" s="40">
        <f t="shared" si="26"/>
        <v>1.3461538461538463</v>
      </c>
      <c r="U55" s="40">
        <f t="shared" si="27"/>
        <v>-3.8461538461538325E-2</v>
      </c>
      <c r="V55" s="40">
        <f t="shared" si="16"/>
        <v>0.83333333333333337</v>
      </c>
      <c r="W55" s="40">
        <f t="shared" si="17"/>
        <v>0.85</v>
      </c>
      <c r="X55" s="40">
        <f t="shared" si="18"/>
        <v>9.9999999999999672E-2</v>
      </c>
      <c r="Y55" s="46">
        <f t="shared" si="19"/>
        <v>0.6666666666666643</v>
      </c>
      <c r="Z55" s="49">
        <f t="shared" si="20"/>
        <v>1.6666666666666607E-2</v>
      </c>
      <c r="AA55" s="40">
        <f t="shared" si="21"/>
        <v>0</v>
      </c>
      <c r="AB55" s="40">
        <f t="shared" si="22"/>
        <v>4.9999999999999933E-2</v>
      </c>
      <c r="AC55" s="40">
        <f t="shared" si="23"/>
        <v>-9.9999999999999978E-2</v>
      </c>
      <c r="AD55" s="40">
        <f t="shared" si="24"/>
        <v>0</v>
      </c>
      <c r="AE55" s="40">
        <f t="shared" si="25"/>
        <v>-0.14999999999999991</v>
      </c>
      <c r="AF55" s="40">
        <v>0</v>
      </c>
      <c r="AG55" s="40">
        <v>0.24999999999999972</v>
      </c>
      <c r="AH55" s="40">
        <v>0</v>
      </c>
    </row>
    <row r="56" spans="1:34" x14ac:dyDescent="0.2">
      <c r="A56" s="40" t="s">
        <v>38</v>
      </c>
      <c r="B56" s="41">
        <v>114</v>
      </c>
      <c r="C56" s="41">
        <v>53</v>
      </c>
      <c r="D56" s="46" t="s">
        <v>91</v>
      </c>
      <c r="E56" s="46" t="s">
        <v>100</v>
      </c>
      <c r="F56" s="40" t="s">
        <v>71</v>
      </c>
      <c r="G56" s="51">
        <v>42250</v>
      </c>
      <c r="H56" s="44">
        <v>6.67</v>
      </c>
      <c r="I56" s="40" t="s">
        <v>9</v>
      </c>
      <c r="J56" s="40">
        <v>1</v>
      </c>
      <c r="K56" s="45">
        <v>0.75</v>
      </c>
      <c r="L56" s="40">
        <v>0.6</v>
      </c>
      <c r="M56" s="40">
        <v>0.65</v>
      </c>
      <c r="N56" s="40">
        <v>0.75</v>
      </c>
      <c r="O56" s="40">
        <v>0.9</v>
      </c>
      <c r="P56" s="40">
        <v>0.65</v>
      </c>
      <c r="Q56" s="40">
        <v>0.75</v>
      </c>
      <c r="R56" s="40">
        <v>0.2</v>
      </c>
      <c r="S56" s="40">
        <f t="shared" si="15"/>
        <v>-0.10000000000000009</v>
      </c>
      <c r="T56" s="40">
        <f t="shared" si="26"/>
        <v>-0.75000000000000089</v>
      </c>
      <c r="U56" s="40">
        <f t="shared" si="27"/>
        <v>0.75</v>
      </c>
      <c r="V56" s="40">
        <f t="shared" si="16"/>
        <v>0.66666666666666663</v>
      </c>
      <c r="W56" s="40">
        <f t="shared" si="17"/>
        <v>0.76666666666666661</v>
      </c>
      <c r="X56" s="40">
        <f t="shared" si="18"/>
        <v>0.29999999999999988</v>
      </c>
      <c r="Y56" s="46">
        <f t="shared" si="19"/>
        <v>1.2857142857142849</v>
      </c>
      <c r="Z56" s="49">
        <f t="shared" si="20"/>
        <v>9.9999999999999936E-2</v>
      </c>
      <c r="AA56" s="40">
        <f t="shared" si="21"/>
        <v>0.15000000000000002</v>
      </c>
      <c r="AB56" s="40">
        <f t="shared" si="22"/>
        <v>5.0000000000000044E-2</v>
      </c>
      <c r="AC56" s="40">
        <f t="shared" si="23"/>
        <v>-9.9999999999999978E-2</v>
      </c>
      <c r="AD56" s="40">
        <f t="shared" si="24"/>
        <v>9.9999999999999978E-2</v>
      </c>
      <c r="AE56" s="40">
        <f t="shared" si="25"/>
        <v>-0.15000000000000002</v>
      </c>
      <c r="AF56" s="40">
        <v>0.60000000000000009</v>
      </c>
      <c r="AG56" s="40">
        <v>0.12500000000000011</v>
      </c>
      <c r="AH56" s="40">
        <v>0.28571428571428564</v>
      </c>
    </row>
    <row r="57" spans="1:34" x14ac:dyDescent="0.2">
      <c r="A57" s="40">
        <v>1122</v>
      </c>
      <c r="B57" s="46">
        <v>112</v>
      </c>
      <c r="C57" s="46">
        <v>69</v>
      </c>
      <c r="D57" s="46" t="s">
        <v>91</v>
      </c>
      <c r="E57" s="46" t="s">
        <v>92</v>
      </c>
      <c r="F57" s="40" t="s">
        <v>71</v>
      </c>
      <c r="G57" s="51">
        <v>41812</v>
      </c>
      <c r="H57" s="44">
        <v>6.78</v>
      </c>
      <c r="I57" s="40" t="s">
        <v>10</v>
      </c>
      <c r="J57" s="40">
        <v>7</v>
      </c>
      <c r="K57" s="45">
        <v>0.65</v>
      </c>
      <c r="L57" s="40">
        <v>0.76</v>
      </c>
      <c r="M57" s="40">
        <v>0.4</v>
      </c>
      <c r="N57" s="40">
        <v>0.8</v>
      </c>
      <c r="O57" s="40">
        <v>0.84</v>
      </c>
      <c r="P57" s="40">
        <v>0.84</v>
      </c>
      <c r="Q57" s="40">
        <v>0.6</v>
      </c>
      <c r="R57" s="40">
        <v>0.33</v>
      </c>
      <c r="S57" s="40">
        <f t="shared" si="15"/>
        <v>-0.17333333333333345</v>
      </c>
      <c r="T57" s="40">
        <f t="shared" si="26"/>
        <v>-2.6000000000000023</v>
      </c>
      <c r="U57" s="40">
        <f t="shared" si="27"/>
        <v>2.3499999999999983</v>
      </c>
      <c r="V57" s="40">
        <f t="shared" si="16"/>
        <v>0.60333333333333339</v>
      </c>
      <c r="W57" s="40">
        <f t="shared" si="17"/>
        <v>0.7599999999999999</v>
      </c>
      <c r="X57" s="40">
        <f t="shared" si="18"/>
        <v>0.39495798319327696</v>
      </c>
      <c r="Y57" s="46">
        <f t="shared" si="19"/>
        <v>1.6456582633053201</v>
      </c>
      <c r="Z57" s="49">
        <f t="shared" si="20"/>
        <v>0.15666666666666659</v>
      </c>
      <c r="AA57" s="40">
        <f t="shared" si="21"/>
        <v>0.18999999999999995</v>
      </c>
      <c r="AB57" s="40">
        <f t="shared" si="22"/>
        <v>7.999999999999996E-2</v>
      </c>
      <c r="AC57" s="40">
        <f t="shared" si="23"/>
        <v>3.9999999999999925E-2</v>
      </c>
      <c r="AD57" s="40">
        <f t="shared" si="24"/>
        <v>0.19999999999999996</v>
      </c>
      <c r="AE57" s="40">
        <f t="shared" si="25"/>
        <v>-4.0000000000000036E-2</v>
      </c>
      <c r="AF57" s="40">
        <v>0.5428571428571427</v>
      </c>
      <c r="AG57" s="40">
        <v>0.3333333333333332</v>
      </c>
      <c r="AH57" s="40">
        <v>0.33333333333333326</v>
      </c>
    </row>
    <row r="58" spans="1:34" x14ac:dyDescent="0.2">
      <c r="A58" s="40">
        <v>4007</v>
      </c>
      <c r="B58" s="41">
        <v>96</v>
      </c>
      <c r="C58" s="41">
        <v>52</v>
      </c>
      <c r="D58" s="46" t="s">
        <v>91</v>
      </c>
      <c r="E58" s="46" t="s">
        <v>100</v>
      </c>
      <c r="F58" s="40" t="s">
        <v>71</v>
      </c>
      <c r="G58" s="54">
        <v>41908</v>
      </c>
      <c r="H58" s="44">
        <v>6.7863013698630139</v>
      </c>
      <c r="I58" s="40" t="s">
        <v>10</v>
      </c>
      <c r="J58" s="48">
        <v>10</v>
      </c>
      <c r="K58" s="45">
        <v>0.85</v>
      </c>
      <c r="L58" s="40">
        <v>0.75</v>
      </c>
      <c r="M58" s="40">
        <v>0.85</v>
      </c>
      <c r="N58" s="40">
        <v>0.65</v>
      </c>
      <c r="O58" s="40">
        <v>0.95</v>
      </c>
      <c r="P58" s="40">
        <v>0.9</v>
      </c>
      <c r="Q58" s="40">
        <v>0.85</v>
      </c>
      <c r="R58" s="40">
        <v>0.75</v>
      </c>
      <c r="S58" s="40">
        <f t="shared" si="15"/>
        <v>-0.66666666666666685</v>
      </c>
      <c r="T58" s="40">
        <f t="shared" si="26"/>
        <v>1.1764705882352939</v>
      </c>
      <c r="U58" s="40">
        <f t="shared" si="27"/>
        <v>-0.14705882352941158</v>
      </c>
      <c r="V58" s="40">
        <f t="shared" si="16"/>
        <v>0.81666666666666676</v>
      </c>
      <c r="W58" s="40">
        <f t="shared" si="17"/>
        <v>0.9</v>
      </c>
      <c r="X58" s="40">
        <f t="shared" si="18"/>
        <v>0.45454545454545436</v>
      </c>
      <c r="Y58" s="46">
        <f t="shared" si="19"/>
        <v>4.545454545454545</v>
      </c>
      <c r="Z58" s="45">
        <f t="shared" si="20"/>
        <v>8.3333333333333329E-2</v>
      </c>
      <c r="AA58" s="40">
        <f t="shared" si="21"/>
        <v>9.9999999999999978E-2</v>
      </c>
      <c r="AB58" s="40">
        <f t="shared" si="22"/>
        <v>0.15000000000000002</v>
      </c>
      <c r="AC58" s="40">
        <f t="shared" si="23"/>
        <v>0.25</v>
      </c>
      <c r="AD58" s="40">
        <f t="shared" si="24"/>
        <v>0</v>
      </c>
      <c r="AE58" s="40">
        <f t="shared" si="25"/>
        <v>9.9999999999999978E-2</v>
      </c>
      <c r="AF58" s="40">
        <v>0.66666666666666641</v>
      </c>
      <c r="AG58" s="40">
        <v>0.60000000000000009</v>
      </c>
      <c r="AH58" s="40">
        <v>0</v>
      </c>
    </row>
    <row r="59" spans="1:34" x14ac:dyDescent="0.2">
      <c r="A59" s="40">
        <v>1912</v>
      </c>
      <c r="B59" s="46">
        <v>120</v>
      </c>
      <c r="C59" s="46">
        <v>67</v>
      </c>
      <c r="D59" s="46" t="s">
        <v>98</v>
      </c>
      <c r="E59" s="46" t="s">
        <v>92</v>
      </c>
      <c r="F59" s="40" t="s">
        <v>71</v>
      </c>
      <c r="G59" s="58">
        <v>41794</v>
      </c>
      <c r="H59" s="44">
        <v>6.8</v>
      </c>
      <c r="I59" s="40" t="s">
        <v>9</v>
      </c>
      <c r="J59" s="40">
        <v>0</v>
      </c>
      <c r="K59" s="49">
        <v>0.8</v>
      </c>
      <c r="L59" s="57">
        <v>0.7</v>
      </c>
      <c r="M59" s="57">
        <v>0.4</v>
      </c>
      <c r="N59" s="57">
        <v>0.6</v>
      </c>
      <c r="O59" s="57">
        <v>0.9</v>
      </c>
      <c r="P59" s="57">
        <v>0.8</v>
      </c>
      <c r="Q59" s="57">
        <v>0.65</v>
      </c>
      <c r="R59" s="57">
        <v>0.5</v>
      </c>
      <c r="S59" s="40">
        <f t="shared" si="15"/>
        <v>-0.35</v>
      </c>
      <c r="T59" s="40">
        <f t="shared" si="26"/>
        <v>2.6250000000000004</v>
      </c>
      <c r="U59" s="40">
        <f t="shared" si="27"/>
        <v>-1.1250000000000004</v>
      </c>
      <c r="V59" s="40">
        <f t="shared" si="16"/>
        <v>0.6333333333333333</v>
      </c>
      <c r="W59" s="40">
        <f t="shared" si="17"/>
        <v>0.78333333333333333</v>
      </c>
      <c r="X59" s="40">
        <f t="shared" si="18"/>
        <v>0.40909090909090912</v>
      </c>
      <c r="Y59" s="46">
        <f t="shared" si="19"/>
        <v>1.8881118881118881</v>
      </c>
      <c r="Z59" s="49">
        <f t="shared" si="20"/>
        <v>0.15000000000000005</v>
      </c>
      <c r="AA59" s="57">
        <f t="shared" si="21"/>
        <v>9.9999999999999978E-2</v>
      </c>
      <c r="AB59" s="57">
        <f t="shared" si="22"/>
        <v>0.10000000000000009</v>
      </c>
      <c r="AC59" s="40">
        <f t="shared" si="23"/>
        <v>0.20000000000000007</v>
      </c>
      <c r="AD59" s="57">
        <f t="shared" si="24"/>
        <v>0.25</v>
      </c>
      <c r="AE59" s="57">
        <f t="shared" si="25"/>
        <v>9.9999999999999978E-2</v>
      </c>
      <c r="AF59" s="40">
        <v>0.5</v>
      </c>
      <c r="AG59" s="40">
        <v>0.33333333333333359</v>
      </c>
      <c r="AH59" s="40">
        <v>0.41666666666666669</v>
      </c>
    </row>
    <row r="60" spans="1:34" x14ac:dyDescent="0.2">
      <c r="A60" s="40">
        <v>1751</v>
      </c>
      <c r="B60" s="46">
        <v>110</v>
      </c>
      <c r="C60" s="46">
        <v>59</v>
      </c>
      <c r="D60" s="46" t="s">
        <v>91</v>
      </c>
      <c r="E60" s="46" t="s">
        <v>93</v>
      </c>
      <c r="F60" s="40" t="s">
        <v>71</v>
      </c>
      <c r="G60" s="58">
        <v>41790</v>
      </c>
      <c r="H60" s="50">
        <v>6.82</v>
      </c>
      <c r="I60" s="40" t="s">
        <v>9</v>
      </c>
      <c r="J60" s="40">
        <v>4</v>
      </c>
      <c r="K60" s="49">
        <v>0.8</v>
      </c>
      <c r="L60" s="57">
        <v>0.7</v>
      </c>
      <c r="M60" s="57">
        <v>0.45</v>
      </c>
      <c r="N60" s="57">
        <v>0.55000000000000004</v>
      </c>
      <c r="O60" s="57">
        <v>0.7</v>
      </c>
      <c r="P60" s="57">
        <v>0.7</v>
      </c>
      <c r="Q60" s="57">
        <v>0.55000000000000004</v>
      </c>
      <c r="R60" s="57">
        <v>0.2</v>
      </c>
      <c r="S60" s="40">
        <f t="shared" si="15"/>
        <v>-0.20000000000000007</v>
      </c>
      <c r="T60" s="40">
        <f t="shared" si="26"/>
        <v>-1.3333333333333346</v>
      </c>
      <c r="U60" s="40">
        <f t="shared" si="27"/>
        <v>0</v>
      </c>
      <c r="V60" s="40">
        <f t="shared" si="16"/>
        <v>0.65</v>
      </c>
      <c r="W60" s="40">
        <f t="shared" si="17"/>
        <v>0.65</v>
      </c>
      <c r="X60" s="40">
        <f t="shared" si="18"/>
        <v>0</v>
      </c>
      <c r="Y60" s="46">
        <f t="shared" si="19"/>
        <v>0</v>
      </c>
      <c r="Z60" s="49">
        <f t="shared" si="20"/>
        <v>0</v>
      </c>
      <c r="AA60" s="57">
        <f t="shared" si="21"/>
        <v>-0.10000000000000009</v>
      </c>
      <c r="AB60" s="57">
        <f t="shared" si="22"/>
        <v>0</v>
      </c>
      <c r="AC60" s="40">
        <f t="shared" si="23"/>
        <v>0.14999999999999991</v>
      </c>
      <c r="AD60" s="57">
        <f t="shared" si="24"/>
        <v>0.10000000000000003</v>
      </c>
      <c r="AE60" s="57">
        <f t="shared" si="25"/>
        <v>0.14999999999999991</v>
      </c>
      <c r="AF60" s="40">
        <v>-0.50000000000000056</v>
      </c>
      <c r="AG60" s="40">
        <v>0</v>
      </c>
      <c r="AH60" s="40">
        <v>0.18181818181818185</v>
      </c>
    </row>
    <row r="61" spans="1:34" x14ac:dyDescent="0.2">
      <c r="A61" s="40">
        <v>1947</v>
      </c>
      <c r="B61" s="46">
        <v>107</v>
      </c>
      <c r="C61" s="46">
        <v>62</v>
      </c>
      <c r="D61" s="46" t="s">
        <v>91</v>
      </c>
      <c r="E61" s="46" t="s">
        <v>92</v>
      </c>
      <c r="F61" s="40" t="s">
        <v>71</v>
      </c>
      <c r="G61" s="51">
        <v>41793</v>
      </c>
      <c r="H61" s="44">
        <v>6.83</v>
      </c>
      <c r="I61" s="40" t="s">
        <v>10</v>
      </c>
      <c r="J61" s="40">
        <v>0</v>
      </c>
      <c r="K61" s="45">
        <v>0.75</v>
      </c>
      <c r="L61" s="40">
        <v>0.7</v>
      </c>
      <c r="M61" s="40">
        <v>0.6</v>
      </c>
      <c r="N61" s="40">
        <v>0.6</v>
      </c>
      <c r="O61" s="40">
        <v>1</v>
      </c>
      <c r="P61" s="40">
        <v>0.8</v>
      </c>
      <c r="Q61" s="40">
        <v>0.7</v>
      </c>
      <c r="R61" s="40">
        <v>0.45</v>
      </c>
      <c r="S61" s="40">
        <f t="shared" si="15"/>
        <v>-0.29999999999999993</v>
      </c>
      <c r="T61" s="40">
        <f t="shared" si="26"/>
        <v>2.25</v>
      </c>
      <c r="U61" s="40">
        <f t="shared" si="27"/>
        <v>-1.1250000000000013</v>
      </c>
      <c r="V61" s="40">
        <f t="shared" si="16"/>
        <v>0.68333333333333324</v>
      </c>
      <c r="W61" s="40">
        <f t="shared" si="17"/>
        <v>0.83333333333333337</v>
      </c>
      <c r="X61" s="40">
        <f t="shared" si="18"/>
        <v>0.47368421052631604</v>
      </c>
      <c r="Y61" s="46">
        <f t="shared" si="19"/>
        <v>2.8421052631578969</v>
      </c>
      <c r="Z61" s="49">
        <f t="shared" si="20"/>
        <v>0.15000000000000005</v>
      </c>
      <c r="AA61" s="40">
        <f t="shared" si="21"/>
        <v>0.25</v>
      </c>
      <c r="AB61" s="40">
        <f t="shared" si="22"/>
        <v>0.10000000000000009</v>
      </c>
      <c r="AC61" s="40">
        <f t="shared" si="23"/>
        <v>0.20000000000000007</v>
      </c>
      <c r="AD61" s="40">
        <f t="shared" si="24"/>
        <v>9.9999999999999978E-2</v>
      </c>
      <c r="AE61" s="40">
        <f t="shared" si="25"/>
        <v>9.9999999999999978E-2</v>
      </c>
      <c r="AF61" s="40">
        <v>1</v>
      </c>
      <c r="AG61" s="40">
        <v>0.33333333333333359</v>
      </c>
      <c r="AH61" s="40">
        <v>0.24999999999999994</v>
      </c>
    </row>
    <row r="62" spans="1:34" x14ac:dyDescent="0.2">
      <c r="A62" s="40">
        <v>1901</v>
      </c>
      <c r="B62" s="46">
        <v>100</v>
      </c>
      <c r="C62" s="46">
        <v>56</v>
      </c>
      <c r="D62" s="46" t="s">
        <v>91</v>
      </c>
      <c r="E62" s="46" t="s">
        <v>92</v>
      </c>
      <c r="F62" s="40" t="s">
        <v>71</v>
      </c>
      <c r="G62" s="47">
        <v>41794</v>
      </c>
      <c r="H62" s="44">
        <v>6.86</v>
      </c>
      <c r="I62" s="40" t="s">
        <v>10</v>
      </c>
      <c r="J62" s="48">
        <v>10</v>
      </c>
      <c r="K62" s="45">
        <v>0.85</v>
      </c>
      <c r="L62" s="40">
        <v>0.6</v>
      </c>
      <c r="M62" s="40">
        <v>0.65</v>
      </c>
      <c r="N62" s="40">
        <v>0.65</v>
      </c>
      <c r="O62" s="40">
        <v>0.9</v>
      </c>
      <c r="P62" s="40">
        <v>0.75</v>
      </c>
      <c r="Q62" s="40">
        <v>0.5</v>
      </c>
      <c r="R62" s="40">
        <v>0.4</v>
      </c>
      <c r="S62" s="40">
        <f t="shared" si="15"/>
        <v>-0.38333333333333341</v>
      </c>
      <c r="T62" s="40">
        <f t="shared" si="26"/>
        <v>3.8333333333333308</v>
      </c>
      <c r="U62" s="40">
        <f t="shared" si="27"/>
        <v>-0.16666666666666594</v>
      </c>
      <c r="V62" s="40">
        <f t="shared" si="16"/>
        <v>0.70000000000000007</v>
      </c>
      <c r="W62" s="40">
        <f t="shared" si="17"/>
        <v>0.71666666666666667</v>
      </c>
      <c r="X62" s="40">
        <f t="shared" si="18"/>
        <v>5.5555555555555372E-2</v>
      </c>
      <c r="Y62" s="46">
        <f t="shared" si="19"/>
        <v>0.19607843137254838</v>
      </c>
      <c r="Z62" s="49">
        <f t="shared" si="20"/>
        <v>1.6666666666666607E-2</v>
      </c>
      <c r="AA62" s="40">
        <f t="shared" si="21"/>
        <v>5.0000000000000044E-2</v>
      </c>
      <c r="AB62" s="40">
        <f t="shared" si="22"/>
        <v>0.15000000000000002</v>
      </c>
      <c r="AC62" s="40">
        <f t="shared" si="23"/>
        <v>9.9999999999999978E-2</v>
      </c>
      <c r="AD62" s="40">
        <f t="shared" si="24"/>
        <v>-0.15000000000000002</v>
      </c>
      <c r="AE62" s="40">
        <f t="shared" si="25"/>
        <v>-5.0000000000000044E-2</v>
      </c>
      <c r="AF62" s="40">
        <v>0.33333333333333359</v>
      </c>
      <c r="AG62" s="40">
        <v>0.37500000000000006</v>
      </c>
      <c r="AH62" s="40">
        <v>-0.42857142857142866</v>
      </c>
    </row>
    <row r="63" spans="1:34" x14ac:dyDescent="0.2">
      <c r="A63" s="40">
        <v>1451</v>
      </c>
      <c r="B63" s="46">
        <v>107</v>
      </c>
      <c r="C63" s="46">
        <v>62</v>
      </c>
      <c r="D63" s="42" t="s">
        <v>96</v>
      </c>
      <c r="E63" s="42" t="s">
        <v>96</v>
      </c>
      <c r="F63" s="40" t="s">
        <v>71</v>
      </c>
      <c r="G63" s="47">
        <v>41874</v>
      </c>
      <c r="H63" s="44">
        <v>6.8794520547945206</v>
      </c>
      <c r="I63" s="40" t="s">
        <v>10</v>
      </c>
      <c r="J63" s="40">
        <v>8</v>
      </c>
      <c r="K63" s="45">
        <v>0.8</v>
      </c>
      <c r="L63" s="40">
        <v>0.65</v>
      </c>
      <c r="M63" s="40">
        <v>0.4</v>
      </c>
      <c r="N63" s="40">
        <v>0.5</v>
      </c>
      <c r="O63" s="40">
        <v>0.6</v>
      </c>
      <c r="P63" s="40">
        <v>0.45</v>
      </c>
      <c r="Q63" s="40">
        <v>0.3</v>
      </c>
      <c r="R63" s="40">
        <v>0.15</v>
      </c>
      <c r="S63" s="40">
        <f t="shared" si="15"/>
        <v>-0.31666666666666671</v>
      </c>
      <c r="T63" s="40">
        <f t="shared" si="26"/>
        <v>-1.3571428571428577</v>
      </c>
      <c r="U63" s="40">
        <f t="shared" si="27"/>
        <v>-0.71428571428571452</v>
      </c>
      <c r="V63" s="40">
        <f t="shared" si="16"/>
        <v>0.6166666666666667</v>
      </c>
      <c r="W63" s="40">
        <f t="shared" si="17"/>
        <v>0.45</v>
      </c>
      <c r="X63" s="40">
        <f t="shared" si="18"/>
        <v>-0.43478260869565227</v>
      </c>
      <c r="Y63" s="46">
        <f t="shared" si="19"/>
        <v>-0.79051383399209496</v>
      </c>
      <c r="Z63" s="45">
        <f t="shared" si="20"/>
        <v>-0.16666666666666666</v>
      </c>
      <c r="AA63" s="40">
        <f t="shared" si="21"/>
        <v>-0.20000000000000007</v>
      </c>
      <c r="AB63" s="40">
        <f t="shared" si="22"/>
        <v>-0.2</v>
      </c>
      <c r="AC63" s="40">
        <f t="shared" si="23"/>
        <v>-4.9999999999999989E-2</v>
      </c>
      <c r="AD63" s="40">
        <f t="shared" si="24"/>
        <v>-0.10000000000000003</v>
      </c>
      <c r="AE63" s="40">
        <f t="shared" si="25"/>
        <v>0.15000000000000002</v>
      </c>
      <c r="AF63" s="40">
        <v>-1.0000000000000004</v>
      </c>
      <c r="AG63" s="40">
        <v>-0.57142857142857151</v>
      </c>
      <c r="AH63" s="40">
        <v>-0.16666666666666674</v>
      </c>
    </row>
    <row r="64" spans="1:34" x14ac:dyDescent="0.2">
      <c r="A64" s="40">
        <v>1869</v>
      </c>
      <c r="B64" s="46">
        <v>100</v>
      </c>
      <c r="C64" s="46">
        <v>51</v>
      </c>
      <c r="D64" s="46" t="s">
        <v>98</v>
      </c>
      <c r="E64" s="46" t="s">
        <v>92</v>
      </c>
      <c r="F64" s="40" t="s">
        <v>71</v>
      </c>
      <c r="G64" s="51">
        <v>41787</v>
      </c>
      <c r="H64" s="44">
        <v>6.9</v>
      </c>
      <c r="I64" s="40" t="s">
        <v>9</v>
      </c>
      <c r="J64" s="48">
        <v>10</v>
      </c>
      <c r="K64" s="45">
        <v>0.9</v>
      </c>
      <c r="L64" s="40">
        <v>0.6</v>
      </c>
      <c r="M64" s="40">
        <v>0.7</v>
      </c>
      <c r="N64" s="40">
        <v>0.65</v>
      </c>
      <c r="O64" s="40">
        <v>0.68</v>
      </c>
      <c r="P64" s="40">
        <v>0.89</v>
      </c>
      <c r="Q64" s="40">
        <v>0.69</v>
      </c>
      <c r="R64" s="40">
        <v>0.1</v>
      </c>
      <c r="S64" s="40">
        <f t="shared" si="15"/>
        <v>-8.0000000000000071E-2</v>
      </c>
      <c r="T64" s="40">
        <f t="shared" si="26"/>
        <v>-0.48000000000000054</v>
      </c>
      <c r="U64" s="40">
        <f t="shared" si="27"/>
        <v>0.11999999999999947</v>
      </c>
      <c r="V64" s="40">
        <f t="shared" si="16"/>
        <v>0.73333333333333339</v>
      </c>
      <c r="W64" s="40">
        <f t="shared" si="17"/>
        <v>0.7533333333333333</v>
      </c>
      <c r="X64" s="40">
        <f t="shared" si="18"/>
        <v>7.4999999999999664E-2</v>
      </c>
      <c r="Y64" s="46">
        <f t="shared" si="19"/>
        <v>0.30405405405405267</v>
      </c>
      <c r="Z64" s="49">
        <f t="shared" si="20"/>
        <v>1.9999999999999869E-2</v>
      </c>
      <c r="AA64" s="40">
        <f t="shared" si="21"/>
        <v>-0.21999999999999997</v>
      </c>
      <c r="AB64" s="40">
        <f t="shared" si="22"/>
        <v>0.29000000000000004</v>
      </c>
      <c r="AC64" s="40">
        <f t="shared" si="23"/>
        <v>0.24</v>
      </c>
      <c r="AD64" s="40">
        <f t="shared" si="24"/>
        <v>-1.0000000000000009E-2</v>
      </c>
      <c r="AE64" s="40">
        <f t="shared" si="25"/>
        <v>-5.0000000000000044E-2</v>
      </c>
      <c r="AF64" s="40">
        <v>-2.2000000000000002</v>
      </c>
      <c r="AG64" s="40">
        <v>0.72500000000000009</v>
      </c>
      <c r="AH64" s="40">
        <v>-3.3333333333333361E-2</v>
      </c>
    </row>
    <row r="65" spans="1:34" x14ac:dyDescent="0.2">
      <c r="A65" s="40">
        <v>4203</v>
      </c>
      <c r="B65" s="41">
        <v>122</v>
      </c>
      <c r="C65" s="41">
        <v>68</v>
      </c>
      <c r="D65" s="46" t="s">
        <v>91</v>
      </c>
      <c r="E65" s="46" t="s">
        <v>100</v>
      </c>
      <c r="F65" s="40" t="s">
        <v>71</v>
      </c>
      <c r="G65" s="43">
        <v>41868</v>
      </c>
      <c r="H65" s="44">
        <v>6.912328767123288</v>
      </c>
      <c r="I65" s="40" t="s">
        <v>9</v>
      </c>
      <c r="J65" s="48">
        <v>10</v>
      </c>
      <c r="K65" s="45">
        <v>0.75</v>
      </c>
      <c r="L65" s="40">
        <v>0.8</v>
      </c>
      <c r="M65" s="40">
        <v>0.7</v>
      </c>
      <c r="N65" s="40">
        <v>0.65</v>
      </c>
      <c r="O65" s="40">
        <v>0.8</v>
      </c>
      <c r="P65" s="40">
        <v>0.65</v>
      </c>
      <c r="Q65" s="40">
        <v>0.6</v>
      </c>
      <c r="R65" s="40">
        <v>0.45</v>
      </c>
      <c r="S65" s="40">
        <f t="shared" si="15"/>
        <v>-0.5166666666666665</v>
      </c>
      <c r="T65" s="40">
        <f t="shared" si="26"/>
        <v>2.583333333333333</v>
      </c>
      <c r="U65" s="40">
        <f t="shared" si="27"/>
        <v>0.33333333333333276</v>
      </c>
      <c r="V65" s="40">
        <f t="shared" si="16"/>
        <v>0.75</v>
      </c>
      <c r="W65" s="40">
        <f t="shared" si="17"/>
        <v>0.68333333333333346</v>
      </c>
      <c r="X65" s="40">
        <f t="shared" si="18"/>
        <v>-0.26666666666666616</v>
      </c>
      <c r="Y65" s="46">
        <f t="shared" si="19"/>
        <v>-0.84210526315789347</v>
      </c>
      <c r="Z65" s="45">
        <f t="shared" si="20"/>
        <v>-6.6666666666666582E-2</v>
      </c>
      <c r="AA65" s="40">
        <f t="shared" si="21"/>
        <v>5.0000000000000044E-2</v>
      </c>
      <c r="AB65" s="40">
        <f t="shared" si="22"/>
        <v>-0.15000000000000002</v>
      </c>
      <c r="AC65" s="40">
        <f t="shared" si="23"/>
        <v>0</v>
      </c>
      <c r="AD65" s="40">
        <f t="shared" si="24"/>
        <v>-9.9999999999999978E-2</v>
      </c>
      <c r="AE65" s="40">
        <f t="shared" si="25"/>
        <v>0.15000000000000002</v>
      </c>
      <c r="AF65" s="40">
        <v>0.20000000000000018</v>
      </c>
      <c r="AG65" s="40">
        <v>-0.75000000000000022</v>
      </c>
      <c r="AH65" s="40">
        <v>-0.3333333333333332</v>
      </c>
    </row>
    <row r="66" spans="1:34" x14ac:dyDescent="0.2">
      <c r="A66" s="40">
        <v>1241</v>
      </c>
      <c r="B66" s="46">
        <v>100</v>
      </c>
      <c r="C66" s="46">
        <v>65</v>
      </c>
      <c r="D66" s="46" t="s">
        <v>91</v>
      </c>
      <c r="E66" s="46" t="s">
        <v>92</v>
      </c>
      <c r="F66" s="40" t="s">
        <v>71</v>
      </c>
      <c r="G66" s="51">
        <v>41798</v>
      </c>
      <c r="H66" s="44">
        <v>6.93</v>
      </c>
      <c r="I66" s="40" t="s">
        <v>9</v>
      </c>
      <c r="J66" s="48">
        <v>10</v>
      </c>
      <c r="K66" s="45">
        <v>0.85</v>
      </c>
      <c r="L66" s="40">
        <v>0.65</v>
      </c>
      <c r="M66" s="40">
        <v>0.8</v>
      </c>
      <c r="N66" s="40">
        <v>0.85</v>
      </c>
      <c r="O66" s="40">
        <v>0.8</v>
      </c>
      <c r="P66" s="40">
        <v>0.9</v>
      </c>
      <c r="Q66" s="40">
        <v>0.75</v>
      </c>
      <c r="R66" s="40">
        <v>0.45</v>
      </c>
      <c r="S66" s="40">
        <f t="shared" ref="S66:S97" si="28">W66-(V66+R66)</f>
        <v>-0.3999999999999998</v>
      </c>
      <c r="T66" s="40">
        <f t="shared" si="26"/>
        <v>1.846153846153846</v>
      </c>
      <c r="U66" s="40">
        <f t="shared" si="27"/>
        <v>-0.23076923076923159</v>
      </c>
      <c r="V66" s="40">
        <f t="shared" ref="V66:V97" si="29">(K66+L66+M66)/3</f>
        <v>0.76666666666666661</v>
      </c>
      <c r="W66" s="40">
        <f t="shared" ref="W66:W97" si="30">(O66+P66+Q66)/3</f>
        <v>0.81666666666666676</v>
      </c>
      <c r="X66" s="40">
        <f t="shared" ref="X66:X97" si="31">(W66-V66)/(1-V66)</f>
        <v>0.21428571428571488</v>
      </c>
      <c r="Y66" s="46">
        <f t="shared" ref="Y66:Y97" si="32">(W66-V66)/((1-V66)*(1-W66))</f>
        <v>1.1688311688311728</v>
      </c>
      <c r="Z66" s="49">
        <f t="shared" ref="Z66:Z97" si="33">(-((K66+L66+M66))+((O66+P66+Q66)))/3</f>
        <v>5.0000000000000121E-2</v>
      </c>
      <c r="AA66" s="40">
        <f t="shared" ref="AA66:AA97" si="34">O66-K66</f>
        <v>-4.9999999999999933E-2</v>
      </c>
      <c r="AB66" s="40">
        <f t="shared" ref="AB66:AB97" si="35">P66-L66</f>
        <v>0.25</v>
      </c>
      <c r="AC66" s="40">
        <f t="shared" ref="AC66:AC97" si="36">P66-N66</f>
        <v>5.0000000000000044E-2</v>
      </c>
      <c r="AD66" s="40">
        <f t="shared" ref="AD66:AD97" si="37">Q66-M66</f>
        <v>-5.0000000000000044E-2</v>
      </c>
      <c r="AE66" s="40">
        <f t="shared" ref="AE66:AE97" si="38">L66-N66</f>
        <v>-0.19999999999999996</v>
      </c>
      <c r="AF66" s="40">
        <v>-0.33333333333333282</v>
      </c>
      <c r="AG66" s="40">
        <v>0.7142857142857143</v>
      </c>
      <c r="AH66" s="40">
        <v>-0.25000000000000028</v>
      </c>
    </row>
    <row r="67" spans="1:34" x14ac:dyDescent="0.2">
      <c r="A67" s="40" t="s">
        <v>40</v>
      </c>
      <c r="B67" s="41">
        <v>103</v>
      </c>
      <c r="C67" s="41">
        <v>57</v>
      </c>
      <c r="D67" s="46" t="s">
        <v>91</v>
      </c>
      <c r="E67" s="46" t="s">
        <v>100</v>
      </c>
      <c r="F67" s="40" t="s">
        <v>71</v>
      </c>
      <c r="G67" s="43">
        <v>41767</v>
      </c>
      <c r="H67" s="44">
        <v>7</v>
      </c>
      <c r="I67" s="40" t="s">
        <v>10</v>
      </c>
      <c r="J67" s="40">
        <v>5</v>
      </c>
      <c r="K67" s="45">
        <v>0.8</v>
      </c>
      <c r="L67" s="40">
        <v>0.7</v>
      </c>
      <c r="M67" s="40">
        <v>0.75</v>
      </c>
      <c r="N67" s="40">
        <v>0.7</v>
      </c>
      <c r="O67" s="40">
        <v>0.85</v>
      </c>
      <c r="P67" s="40">
        <v>0.7</v>
      </c>
      <c r="Q67" s="40">
        <v>0.45</v>
      </c>
      <c r="R67" s="40">
        <v>0.1</v>
      </c>
      <c r="S67" s="40">
        <f t="shared" si="28"/>
        <v>-0.18333333333333335</v>
      </c>
      <c r="T67" s="40">
        <f t="shared" si="26"/>
        <v>-1.2222222222222221</v>
      </c>
      <c r="U67" s="40">
        <f t="shared" si="27"/>
        <v>-0.55555555555555569</v>
      </c>
      <c r="V67" s="40">
        <f t="shared" si="29"/>
        <v>0.75</v>
      </c>
      <c r="W67" s="40">
        <f t="shared" si="30"/>
        <v>0.66666666666666663</v>
      </c>
      <c r="X67" s="40">
        <f t="shared" si="31"/>
        <v>-0.33333333333333348</v>
      </c>
      <c r="Y67" s="46">
        <f t="shared" si="32"/>
        <v>-1.0000000000000004</v>
      </c>
      <c r="Z67" s="49">
        <f t="shared" si="33"/>
        <v>-8.3333333333333412E-2</v>
      </c>
      <c r="AA67" s="40">
        <f t="shared" si="34"/>
        <v>4.9999999999999933E-2</v>
      </c>
      <c r="AB67" s="40">
        <f t="shared" si="35"/>
        <v>0</v>
      </c>
      <c r="AC67" s="40">
        <f t="shared" si="36"/>
        <v>0</v>
      </c>
      <c r="AD67" s="40">
        <f t="shared" si="37"/>
        <v>-0.3</v>
      </c>
      <c r="AE67" s="40">
        <f t="shared" si="38"/>
        <v>0</v>
      </c>
      <c r="AF67" s="40">
        <v>0.24999999999999972</v>
      </c>
      <c r="AG67" s="40">
        <v>0</v>
      </c>
      <c r="AH67" s="40">
        <v>-1.2</v>
      </c>
    </row>
    <row r="68" spans="1:34" x14ac:dyDescent="0.2">
      <c r="A68" s="40">
        <v>1206</v>
      </c>
      <c r="B68" s="46">
        <v>98</v>
      </c>
      <c r="C68" s="46">
        <v>61</v>
      </c>
      <c r="D68" s="46" t="s">
        <v>91</v>
      </c>
      <c r="E68" s="46" t="s">
        <v>92</v>
      </c>
      <c r="F68" s="40" t="s">
        <v>71</v>
      </c>
      <c r="G68" s="51">
        <v>41733</v>
      </c>
      <c r="H68" s="44">
        <v>7.09</v>
      </c>
      <c r="I68" s="40" t="s">
        <v>10</v>
      </c>
      <c r="J68" s="48">
        <v>10</v>
      </c>
      <c r="K68" s="45">
        <v>0.75</v>
      </c>
      <c r="L68" s="40">
        <v>0.65</v>
      </c>
      <c r="M68" s="40">
        <v>0.35</v>
      </c>
      <c r="N68" s="40">
        <v>0.65</v>
      </c>
      <c r="O68" s="40">
        <v>0.8</v>
      </c>
      <c r="P68" s="40">
        <v>0.8</v>
      </c>
      <c r="Q68" s="40">
        <v>0.6</v>
      </c>
      <c r="R68" s="40">
        <v>0.4</v>
      </c>
      <c r="S68" s="40">
        <f t="shared" si="28"/>
        <v>-0.25</v>
      </c>
      <c r="T68" s="40">
        <f t="shared" si="26"/>
        <v>-15.000000000000053</v>
      </c>
      <c r="U68" s="40">
        <f t="shared" si="27"/>
        <v>9.0000000000000338</v>
      </c>
      <c r="V68" s="40">
        <f t="shared" si="29"/>
        <v>0.58333333333333337</v>
      </c>
      <c r="W68" s="40">
        <f t="shared" si="30"/>
        <v>0.73333333333333339</v>
      </c>
      <c r="X68" s="40">
        <f t="shared" si="31"/>
        <v>0.3600000000000001</v>
      </c>
      <c r="Y68" s="46">
        <f t="shared" si="32"/>
        <v>1.3500000000000005</v>
      </c>
      <c r="Z68" s="49">
        <f t="shared" si="33"/>
        <v>0.15000000000000005</v>
      </c>
      <c r="AA68" s="40">
        <f t="shared" si="34"/>
        <v>5.0000000000000044E-2</v>
      </c>
      <c r="AB68" s="40">
        <f t="shared" si="35"/>
        <v>0.15000000000000002</v>
      </c>
      <c r="AC68" s="40">
        <f t="shared" si="36"/>
        <v>0.15000000000000002</v>
      </c>
      <c r="AD68" s="40">
        <f t="shared" si="37"/>
        <v>0.25</v>
      </c>
      <c r="AE68" s="40">
        <f t="shared" si="38"/>
        <v>0</v>
      </c>
      <c r="AF68" s="40">
        <v>0.20000000000000018</v>
      </c>
      <c r="AG68" s="40">
        <v>0.42857142857142866</v>
      </c>
      <c r="AH68" s="40">
        <v>0.38461538461538458</v>
      </c>
    </row>
    <row r="69" spans="1:34" x14ac:dyDescent="0.2">
      <c r="A69" s="40">
        <v>1302</v>
      </c>
      <c r="B69" s="46">
        <v>114</v>
      </c>
      <c r="C69" s="46">
        <v>76</v>
      </c>
      <c r="D69" s="46" t="s">
        <v>94</v>
      </c>
      <c r="E69" s="46" t="s">
        <v>92</v>
      </c>
      <c r="F69" s="40" t="s">
        <v>71</v>
      </c>
      <c r="G69" s="51">
        <v>41735</v>
      </c>
      <c r="H69" s="44">
        <v>7.1</v>
      </c>
      <c r="I69" s="40" t="s">
        <v>9</v>
      </c>
      <c r="J69" s="40">
        <v>9</v>
      </c>
      <c r="K69" s="45">
        <v>0.9</v>
      </c>
      <c r="L69" s="40">
        <v>0.85</v>
      </c>
      <c r="M69" s="40">
        <v>0.7</v>
      </c>
      <c r="N69" s="40">
        <v>0.65</v>
      </c>
      <c r="O69" s="40">
        <v>0.9</v>
      </c>
      <c r="P69" s="40">
        <v>0.95</v>
      </c>
      <c r="Q69" s="40">
        <v>0.8</v>
      </c>
      <c r="R69" s="40">
        <v>0.55000000000000004</v>
      </c>
      <c r="S69" s="40">
        <f t="shared" si="28"/>
        <v>-0.48333333333333328</v>
      </c>
      <c r="T69" s="40">
        <f t="shared" si="26"/>
        <v>1.3181818181818179</v>
      </c>
      <c r="U69" s="40">
        <f t="shared" si="27"/>
        <v>-0.18181818181818177</v>
      </c>
      <c r="V69" s="40">
        <f t="shared" si="29"/>
        <v>0.81666666666666676</v>
      </c>
      <c r="W69" s="40">
        <f t="shared" si="30"/>
        <v>0.88333333333333341</v>
      </c>
      <c r="X69" s="40">
        <f t="shared" si="31"/>
        <v>0.36363636363636376</v>
      </c>
      <c r="Y69" s="46">
        <f t="shared" si="32"/>
        <v>3.1168831168831197</v>
      </c>
      <c r="Z69" s="49">
        <f t="shared" si="33"/>
        <v>6.6666666666666721E-2</v>
      </c>
      <c r="AA69" s="40">
        <f t="shared" si="34"/>
        <v>0</v>
      </c>
      <c r="AB69" s="40">
        <f t="shared" si="35"/>
        <v>9.9999999999999978E-2</v>
      </c>
      <c r="AC69" s="40">
        <f t="shared" si="36"/>
        <v>0.29999999999999993</v>
      </c>
      <c r="AD69" s="40">
        <f t="shared" si="37"/>
        <v>0.10000000000000009</v>
      </c>
      <c r="AE69" s="40">
        <f t="shared" si="38"/>
        <v>0.19999999999999996</v>
      </c>
      <c r="AF69" s="40">
        <v>0</v>
      </c>
      <c r="AG69" s="40">
        <v>0.66666666666666641</v>
      </c>
      <c r="AH69" s="40">
        <v>0.33333333333333359</v>
      </c>
    </row>
    <row r="70" spans="1:34" x14ac:dyDescent="0.2">
      <c r="A70" s="40">
        <v>1916</v>
      </c>
      <c r="B70" s="46">
        <v>98</v>
      </c>
      <c r="C70" s="46">
        <v>58</v>
      </c>
      <c r="D70" s="46" t="s">
        <v>91</v>
      </c>
      <c r="E70" s="46" t="s">
        <v>92</v>
      </c>
      <c r="F70" s="40" t="s">
        <v>71</v>
      </c>
      <c r="G70" s="51">
        <v>41722</v>
      </c>
      <c r="H70" s="44">
        <v>7.13</v>
      </c>
      <c r="I70" s="40" t="s">
        <v>10</v>
      </c>
      <c r="J70" s="48">
        <v>10</v>
      </c>
      <c r="K70" s="45">
        <v>0.95</v>
      </c>
      <c r="L70" s="40">
        <v>0.8</v>
      </c>
      <c r="M70" s="40">
        <v>0.65</v>
      </c>
      <c r="N70" s="40">
        <v>0.75</v>
      </c>
      <c r="O70" s="40">
        <v>0.85</v>
      </c>
      <c r="P70" s="40">
        <v>0.85</v>
      </c>
      <c r="Q70" s="40">
        <v>0.65</v>
      </c>
      <c r="R70" s="40">
        <v>0.35</v>
      </c>
      <c r="S70" s="40">
        <f t="shared" si="28"/>
        <v>-0.36666666666666659</v>
      </c>
      <c r="T70" s="40">
        <f t="shared" si="26"/>
        <v>2.4444444444444455</v>
      </c>
      <c r="U70" s="40">
        <f t="shared" si="27"/>
        <v>0.11111111111111079</v>
      </c>
      <c r="V70" s="40">
        <f t="shared" si="29"/>
        <v>0.79999999999999993</v>
      </c>
      <c r="W70" s="40">
        <f t="shared" si="30"/>
        <v>0.78333333333333333</v>
      </c>
      <c r="X70" s="40">
        <f t="shared" si="31"/>
        <v>-8.333333333333301E-2</v>
      </c>
      <c r="Y70" s="46">
        <f t="shared" si="32"/>
        <v>-0.38461538461538314</v>
      </c>
      <c r="Z70" s="49">
        <f t="shared" si="33"/>
        <v>-1.6666666666666607E-2</v>
      </c>
      <c r="AA70" s="40">
        <f t="shared" si="34"/>
        <v>-9.9999999999999978E-2</v>
      </c>
      <c r="AB70" s="40">
        <f t="shared" si="35"/>
        <v>4.9999999999999933E-2</v>
      </c>
      <c r="AC70" s="40">
        <f t="shared" si="36"/>
        <v>9.9999999999999978E-2</v>
      </c>
      <c r="AD70" s="40">
        <f t="shared" si="37"/>
        <v>0</v>
      </c>
      <c r="AE70" s="40">
        <f t="shared" si="38"/>
        <v>5.0000000000000044E-2</v>
      </c>
      <c r="AF70" s="40">
        <v>-1.9999999999999978</v>
      </c>
      <c r="AG70" s="40">
        <v>0.24999999999999972</v>
      </c>
      <c r="AH70" s="40">
        <v>0</v>
      </c>
    </row>
    <row r="71" spans="1:34" x14ac:dyDescent="0.2">
      <c r="A71" s="40">
        <v>1271</v>
      </c>
      <c r="B71" s="46">
        <v>110</v>
      </c>
      <c r="C71" s="46">
        <v>71</v>
      </c>
      <c r="D71" s="46" t="s">
        <v>97</v>
      </c>
      <c r="E71" s="46" t="s">
        <v>92</v>
      </c>
      <c r="F71" s="40" t="s">
        <v>71</v>
      </c>
      <c r="G71" s="47">
        <v>41729</v>
      </c>
      <c r="H71" s="50">
        <v>7.1424657534246574</v>
      </c>
      <c r="I71" s="40" t="s">
        <v>10</v>
      </c>
      <c r="J71" s="48">
        <v>10</v>
      </c>
      <c r="K71" s="45">
        <v>0.7</v>
      </c>
      <c r="L71" s="40">
        <v>0.6</v>
      </c>
      <c r="M71" s="40">
        <v>0.65</v>
      </c>
      <c r="N71" s="40">
        <v>0.75</v>
      </c>
      <c r="O71" s="40">
        <v>0.95</v>
      </c>
      <c r="P71" s="40">
        <v>0.8</v>
      </c>
      <c r="Q71" s="40">
        <v>0.75</v>
      </c>
      <c r="R71" s="40">
        <v>0.6</v>
      </c>
      <c r="S71" s="40">
        <f t="shared" si="28"/>
        <v>-0.41666666666666663</v>
      </c>
      <c r="T71" s="40">
        <f t="shared" si="26"/>
        <v>1.6666666666666665</v>
      </c>
      <c r="U71" s="40">
        <f t="shared" si="27"/>
        <v>-0.73333333333333384</v>
      </c>
      <c r="V71" s="40">
        <f t="shared" si="29"/>
        <v>0.64999999999999991</v>
      </c>
      <c r="W71" s="40">
        <f t="shared" si="30"/>
        <v>0.83333333333333337</v>
      </c>
      <c r="X71" s="40">
        <f t="shared" si="31"/>
        <v>0.52380952380952406</v>
      </c>
      <c r="Y71" s="46">
        <f t="shared" si="32"/>
        <v>3.142857142857145</v>
      </c>
      <c r="Z71" s="49">
        <f t="shared" si="33"/>
        <v>0.18333333333333343</v>
      </c>
      <c r="AA71" s="40">
        <f t="shared" si="34"/>
        <v>0.25</v>
      </c>
      <c r="AB71" s="40">
        <f t="shared" si="35"/>
        <v>0.20000000000000007</v>
      </c>
      <c r="AC71" s="40">
        <f t="shared" si="36"/>
        <v>5.0000000000000044E-2</v>
      </c>
      <c r="AD71" s="40">
        <f t="shared" si="37"/>
        <v>9.9999999999999978E-2</v>
      </c>
      <c r="AE71" s="40">
        <f t="shared" si="38"/>
        <v>-0.15000000000000002</v>
      </c>
      <c r="AF71" s="40">
        <v>0.83333333333333326</v>
      </c>
      <c r="AG71" s="40">
        <v>0.50000000000000011</v>
      </c>
      <c r="AH71" s="40">
        <v>0.28571428571428564</v>
      </c>
    </row>
    <row r="72" spans="1:34" x14ac:dyDescent="0.2">
      <c r="A72" s="40">
        <v>1443</v>
      </c>
      <c r="B72" s="46">
        <v>112</v>
      </c>
      <c r="C72" s="46">
        <v>75</v>
      </c>
      <c r="D72" s="46" t="s">
        <v>91</v>
      </c>
      <c r="E72" s="46" t="s">
        <v>92</v>
      </c>
      <c r="F72" s="40" t="s">
        <v>71</v>
      </c>
      <c r="G72" s="47">
        <v>41718</v>
      </c>
      <c r="H72" s="50">
        <v>7.1726027397260275</v>
      </c>
      <c r="I72" s="40" t="s">
        <v>9</v>
      </c>
      <c r="J72" s="48">
        <v>10</v>
      </c>
      <c r="K72" s="45">
        <v>0.6</v>
      </c>
      <c r="L72" s="40">
        <v>0.7</v>
      </c>
      <c r="M72" s="40">
        <v>0.65</v>
      </c>
      <c r="N72" s="40">
        <v>0.5</v>
      </c>
      <c r="O72" s="40">
        <v>0.9</v>
      </c>
      <c r="P72" s="40">
        <v>0.9</v>
      </c>
      <c r="Q72" s="40">
        <v>0.9</v>
      </c>
      <c r="R72" s="40">
        <v>0.8</v>
      </c>
      <c r="S72" s="40">
        <f t="shared" si="28"/>
        <v>-0.54999999999999993</v>
      </c>
      <c r="T72" s="40">
        <f t="shared" si="26"/>
        <v>1.2222222222222221</v>
      </c>
      <c r="U72" s="40">
        <f t="shared" si="27"/>
        <v>-0.5555555555555558</v>
      </c>
      <c r="V72" s="40">
        <f t="shared" si="29"/>
        <v>0.64999999999999991</v>
      </c>
      <c r="W72" s="40">
        <f t="shared" si="30"/>
        <v>0.9</v>
      </c>
      <c r="X72" s="40">
        <f t="shared" si="31"/>
        <v>0.71428571428571441</v>
      </c>
      <c r="Y72" s="46">
        <f t="shared" si="32"/>
        <v>7.142857142857145</v>
      </c>
      <c r="Z72" s="49">
        <f t="shared" si="33"/>
        <v>0.25000000000000017</v>
      </c>
      <c r="AA72" s="40">
        <f t="shared" si="34"/>
        <v>0.30000000000000004</v>
      </c>
      <c r="AB72" s="40">
        <f t="shared" si="35"/>
        <v>0.20000000000000007</v>
      </c>
      <c r="AC72" s="40">
        <f t="shared" si="36"/>
        <v>0.4</v>
      </c>
      <c r="AD72" s="40">
        <f t="shared" si="37"/>
        <v>0.25</v>
      </c>
      <c r="AE72" s="40">
        <f t="shared" si="38"/>
        <v>0.19999999999999996</v>
      </c>
      <c r="AF72" s="40">
        <v>0.75000000000000011</v>
      </c>
      <c r="AG72" s="40">
        <v>0.66666666666666674</v>
      </c>
      <c r="AH72" s="40">
        <v>0.7142857142857143</v>
      </c>
    </row>
    <row r="73" spans="1:34" x14ac:dyDescent="0.2">
      <c r="A73" s="40">
        <v>1676</v>
      </c>
      <c r="B73" s="46">
        <v>107</v>
      </c>
      <c r="C73" s="46">
        <v>66</v>
      </c>
      <c r="D73" s="46" t="s">
        <v>98</v>
      </c>
      <c r="E73" s="46" t="s">
        <v>92</v>
      </c>
      <c r="F73" s="40" t="s">
        <v>71</v>
      </c>
      <c r="G73" s="51">
        <v>41676</v>
      </c>
      <c r="H73" s="44">
        <v>7.26</v>
      </c>
      <c r="I73" s="40" t="s">
        <v>9</v>
      </c>
      <c r="J73" s="48">
        <v>10</v>
      </c>
      <c r="K73" s="45">
        <v>0.95</v>
      </c>
      <c r="L73" s="40">
        <v>0.8</v>
      </c>
      <c r="M73" s="40">
        <v>0.55000000000000004</v>
      </c>
      <c r="N73" s="40">
        <v>0.75</v>
      </c>
      <c r="O73" s="40">
        <v>0.9</v>
      </c>
      <c r="P73" s="40">
        <v>0.75</v>
      </c>
      <c r="Q73" s="40">
        <v>0.65</v>
      </c>
      <c r="R73" s="40">
        <v>0.55000000000000004</v>
      </c>
      <c r="S73" s="40">
        <f t="shared" si="28"/>
        <v>-0.55000000000000004</v>
      </c>
      <c r="T73" s="40">
        <f t="shared" si="26"/>
        <v>1.7368421052631582</v>
      </c>
      <c r="U73" s="40">
        <f t="shared" si="27"/>
        <v>0</v>
      </c>
      <c r="V73" s="40">
        <f t="shared" si="29"/>
        <v>0.76666666666666661</v>
      </c>
      <c r="W73" s="40">
        <f t="shared" si="30"/>
        <v>0.76666666666666661</v>
      </c>
      <c r="X73" s="40">
        <f t="shared" si="31"/>
        <v>0</v>
      </c>
      <c r="Y73" s="46">
        <f t="shared" si="32"/>
        <v>0</v>
      </c>
      <c r="Z73" s="49">
        <f t="shared" si="33"/>
        <v>0</v>
      </c>
      <c r="AA73" s="40">
        <f t="shared" si="34"/>
        <v>-4.9999999999999933E-2</v>
      </c>
      <c r="AB73" s="40">
        <f t="shared" si="35"/>
        <v>-5.0000000000000044E-2</v>
      </c>
      <c r="AC73" s="40">
        <f t="shared" si="36"/>
        <v>0</v>
      </c>
      <c r="AD73" s="40">
        <f t="shared" si="37"/>
        <v>9.9999999999999978E-2</v>
      </c>
      <c r="AE73" s="40">
        <f t="shared" si="38"/>
        <v>5.0000000000000044E-2</v>
      </c>
      <c r="AF73" s="40">
        <v>-0.99999999999999778</v>
      </c>
      <c r="AG73" s="40">
        <v>-0.25000000000000028</v>
      </c>
      <c r="AH73" s="40">
        <v>0.22222222222222218</v>
      </c>
    </row>
    <row r="74" spans="1:34" x14ac:dyDescent="0.2">
      <c r="A74" s="40">
        <v>1756</v>
      </c>
      <c r="B74" s="46">
        <v>103</v>
      </c>
      <c r="C74" s="46">
        <v>65</v>
      </c>
      <c r="D74" s="46" t="s">
        <v>91</v>
      </c>
      <c r="E74" s="46" t="s">
        <v>93</v>
      </c>
      <c r="F74" s="40" t="s">
        <v>71</v>
      </c>
      <c r="G74" s="51">
        <v>41670</v>
      </c>
      <c r="H74" s="44">
        <v>7.28</v>
      </c>
      <c r="I74" s="40" t="s">
        <v>10</v>
      </c>
      <c r="J74" s="48">
        <v>10</v>
      </c>
      <c r="K74" s="45">
        <v>0.9</v>
      </c>
      <c r="L74" s="40">
        <v>0.7</v>
      </c>
      <c r="M74" s="40">
        <v>0.4</v>
      </c>
      <c r="N74" s="40">
        <v>0.7</v>
      </c>
      <c r="O74" s="40">
        <v>0.9</v>
      </c>
      <c r="P74" s="40">
        <v>0.65</v>
      </c>
      <c r="Q74" s="40">
        <v>0.75</v>
      </c>
      <c r="R74" s="40">
        <v>0.55000000000000004</v>
      </c>
      <c r="S74" s="40">
        <f t="shared" si="28"/>
        <v>-0.45000000000000018</v>
      </c>
      <c r="T74" s="40">
        <f t="shared" si="26"/>
        <v>2.0769230769230766</v>
      </c>
      <c r="U74" s="40">
        <f t="shared" si="27"/>
        <v>-0.46153846153846118</v>
      </c>
      <c r="V74" s="40">
        <f t="shared" si="29"/>
        <v>0.66666666666666663</v>
      </c>
      <c r="W74" s="40">
        <f t="shared" si="30"/>
        <v>0.76666666666666661</v>
      </c>
      <c r="X74" s="40">
        <f t="shared" si="31"/>
        <v>0.29999999999999988</v>
      </c>
      <c r="Y74" s="46">
        <f t="shared" si="32"/>
        <v>1.2857142857142849</v>
      </c>
      <c r="Z74" s="49">
        <f t="shared" si="33"/>
        <v>9.9999999999999936E-2</v>
      </c>
      <c r="AA74" s="40">
        <f t="shared" si="34"/>
        <v>0</v>
      </c>
      <c r="AB74" s="40">
        <f t="shared" si="35"/>
        <v>-4.9999999999999933E-2</v>
      </c>
      <c r="AC74" s="40">
        <f t="shared" si="36"/>
        <v>-4.9999999999999933E-2</v>
      </c>
      <c r="AD74" s="40">
        <f t="shared" si="37"/>
        <v>0.35</v>
      </c>
      <c r="AE74" s="40">
        <f t="shared" si="38"/>
        <v>0</v>
      </c>
      <c r="AF74" s="40">
        <v>0</v>
      </c>
      <c r="AG74" s="40">
        <v>-0.16666666666666641</v>
      </c>
      <c r="AH74" s="40">
        <v>0.58333333333333337</v>
      </c>
    </row>
    <row r="75" spans="1:34" x14ac:dyDescent="0.2">
      <c r="A75" s="40" t="s">
        <v>65</v>
      </c>
      <c r="B75" s="41">
        <v>116</v>
      </c>
      <c r="C75" s="41">
        <v>78</v>
      </c>
      <c r="D75" s="46" t="s">
        <v>96</v>
      </c>
      <c r="E75" s="46" t="s">
        <v>100</v>
      </c>
      <c r="F75" s="40" t="s">
        <v>71</v>
      </c>
      <c r="G75" s="43">
        <v>41677</v>
      </c>
      <c r="H75" s="50">
        <v>7.3178082191780822</v>
      </c>
      <c r="I75" s="40" t="s">
        <v>10</v>
      </c>
      <c r="J75" s="48">
        <v>10</v>
      </c>
      <c r="K75" s="45">
        <v>0.7</v>
      </c>
      <c r="L75" s="40">
        <v>0.9</v>
      </c>
      <c r="M75" s="40">
        <v>0.65</v>
      </c>
      <c r="N75" s="40">
        <v>0.55000000000000004</v>
      </c>
      <c r="O75" s="40">
        <v>0.95</v>
      </c>
      <c r="P75" s="40">
        <v>0.85</v>
      </c>
      <c r="Q75" s="40">
        <v>0.8</v>
      </c>
      <c r="R75" s="40">
        <v>0.5</v>
      </c>
      <c r="S75" s="40">
        <f t="shared" si="28"/>
        <v>-0.38333333333333341</v>
      </c>
      <c r="T75" s="40">
        <f t="shared" si="26"/>
        <v>1.5333333333333337</v>
      </c>
      <c r="U75" s="40">
        <f t="shared" si="27"/>
        <v>-0.46666666666666634</v>
      </c>
      <c r="V75" s="40">
        <f t="shared" si="29"/>
        <v>0.75</v>
      </c>
      <c r="W75" s="40">
        <f t="shared" si="30"/>
        <v>0.86666666666666659</v>
      </c>
      <c r="X75" s="40">
        <f t="shared" si="31"/>
        <v>0.46666666666666634</v>
      </c>
      <c r="Y75" s="46">
        <f t="shared" si="32"/>
        <v>3.4999999999999956</v>
      </c>
      <c r="Z75" s="45">
        <f t="shared" si="33"/>
        <v>0.11666666666666654</v>
      </c>
      <c r="AA75" s="40">
        <f t="shared" si="34"/>
        <v>0.25</v>
      </c>
      <c r="AB75" s="40">
        <f t="shared" si="35"/>
        <v>-5.0000000000000044E-2</v>
      </c>
      <c r="AC75" s="40">
        <f t="shared" si="36"/>
        <v>0.29999999999999993</v>
      </c>
      <c r="AD75" s="40">
        <f t="shared" si="37"/>
        <v>0.15000000000000002</v>
      </c>
      <c r="AE75" s="40">
        <f t="shared" si="38"/>
        <v>0.35</v>
      </c>
      <c r="AF75" s="40">
        <v>0.83333333333333326</v>
      </c>
      <c r="AG75" s="40">
        <v>-0.50000000000000056</v>
      </c>
      <c r="AH75" s="40">
        <v>0.42857142857142866</v>
      </c>
    </row>
    <row r="76" spans="1:34" x14ac:dyDescent="0.2">
      <c r="A76" s="40">
        <v>1505</v>
      </c>
      <c r="B76" s="46">
        <v>92</v>
      </c>
      <c r="C76" s="46">
        <v>53</v>
      </c>
      <c r="D76" s="46" t="s">
        <v>99</v>
      </c>
      <c r="E76" s="46" t="s">
        <v>92</v>
      </c>
      <c r="F76" s="40" t="s">
        <v>71</v>
      </c>
      <c r="G76" s="51">
        <v>41682</v>
      </c>
      <c r="H76" s="44">
        <v>7.3506849315068497</v>
      </c>
      <c r="I76" s="40" t="s">
        <v>9</v>
      </c>
      <c r="J76" s="40">
        <v>9</v>
      </c>
      <c r="K76" s="45">
        <v>0.9</v>
      </c>
      <c r="L76" s="40">
        <v>0.65</v>
      </c>
      <c r="M76" s="40">
        <v>0.5</v>
      </c>
      <c r="N76" s="40">
        <v>0.6</v>
      </c>
      <c r="O76" s="40">
        <v>0.95</v>
      </c>
      <c r="P76" s="40">
        <v>0.85</v>
      </c>
      <c r="Q76" s="40">
        <v>0.75</v>
      </c>
      <c r="R76" s="40">
        <v>0.65</v>
      </c>
      <c r="S76" s="40">
        <f t="shared" si="28"/>
        <v>-0.48333333333333328</v>
      </c>
      <c r="T76" s="40">
        <f t="shared" si="26"/>
        <v>1.4500000000000002</v>
      </c>
      <c r="U76" s="40">
        <f t="shared" si="27"/>
        <v>-0.50000000000000033</v>
      </c>
      <c r="V76" s="40">
        <f t="shared" si="29"/>
        <v>0.68333333333333324</v>
      </c>
      <c r="W76" s="40">
        <f t="shared" si="30"/>
        <v>0.85</v>
      </c>
      <c r="X76" s="40">
        <f t="shared" si="31"/>
        <v>0.52631578947368429</v>
      </c>
      <c r="Y76" s="46">
        <f t="shared" si="32"/>
        <v>3.5087719298245612</v>
      </c>
      <c r="Z76" s="45">
        <f t="shared" si="33"/>
        <v>0.16666666666666666</v>
      </c>
      <c r="AA76" s="40">
        <f t="shared" si="34"/>
        <v>4.9999999999999933E-2</v>
      </c>
      <c r="AB76" s="40">
        <f t="shared" si="35"/>
        <v>0.19999999999999996</v>
      </c>
      <c r="AC76" s="40">
        <f t="shared" si="36"/>
        <v>0.25</v>
      </c>
      <c r="AD76" s="40">
        <f t="shared" si="37"/>
        <v>0.25</v>
      </c>
      <c r="AE76" s="40">
        <f t="shared" si="38"/>
        <v>5.0000000000000044E-2</v>
      </c>
      <c r="AF76" s="40">
        <v>0.49999999999999944</v>
      </c>
      <c r="AG76" s="40">
        <v>0.57142857142857129</v>
      </c>
      <c r="AH76" s="40">
        <v>0.5</v>
      </c>
    </row>
    <row r="77" spans="1:34" x14ac:dyDescent="0.2">
      <c r="A77" s="40">
        <v>1286</v>
      </c>
      <c r="B77" s="46">
        <v>92</v>
      </c>
      <c r="C77" s="46">
        <v>55</v>
      </c>
      <c r="D77" s="46" t="s">
        <v>91</v>
      </c>
      <c r="E77" s="46" t="s">
        <v>92</v>
      </c>
      <c r="F77" s="40" t="s">
        <v>71</v>
      </c>
      <c r="G77" s="51">
        <v>41659</v>
      </c>
      <c r="H77" s="50">
        <v>7.3671232876712329</v>
      </c>
      <c r="I77" s="40" t="s">
        <v>9</v>
      </c>
      <c r="J77" s="40">
        <v>9</v>
      </c>
      <c r="K77" s="45">
        <v>0.7</v>
      </c>
      <c r="L77" s="40">
        <v>0.7</v>
      </c>
      <c r="M77" s="40">
        <v>0.7</v>
      </c>
      <c r="N77" s="40">
        <v>0.8</v>
      </c>
      <c r="O77" s="40">
        <v>0.75</v>
      </c>
      <c r="P77" s="40">
        <v>0.85</v>
      </c>
      <c r="Q77" s="40">
        <v>0.65</v>
      </c>
      <c r="R77" s="40">
        <v>0.45</v>
      </c>
      <c r="S77" s="40">
        <f t="shared" si="28"/>
        <v>-0.39999999999999991</v>
      </c>
      <c r="T77" s="40">
        <f t="shared" si="26"/>
        <v>2.6666666666666679</v>
      </c>
      <c r="U77" s="40">
        <f t="shared" si="27"/>
        <v>-0.33333333333333459</v>
      </c>
      <c r="V77" s="40">
        <f t="shared" si="29"/>
        <v>0.69999999999999984</v>
      </c>
      <c r="W77" s="40">
        <f t="shared" si="30"/>
        <v>0.75</v>
      </c>
      <c r="X77" s="40">
        <f t="shared" si="31"/>
        <v>0.1666666666666671</v>
      </c>
      <c r="Y77" s="46">
        <f t="shared" si="32"/>
        <v>0.66666666666666841</v>
      </c>
      <c r="Z77" s="49">
        <f t="shared" si="33"/>
        <v>5.0000000000000121E-2</v>
      </c>
      <c r="AA77" s="40">
        <f t="shared" si="34"/>
        <v>5.0000000000000044E-2</v>
      </c>
      <c r="AB77" s="40">
        <f t="shared" si="35"/>
        <v>0.15000000000000002</v>
      </c>
      <c r="AC77" s="40">
        <f t="shared" si="36"/>
        <v>4.9999999999999933E-2</v>
      </c>
      <c r="AD77" s="40">
        <f t="shared" si="37"/>
        <v>-4.9999999999999933E-2</v>
      </c>
      <c r="AE77" s="40">
        <f t="shared" si="38"/>
        <v>-0.10000000000000009</v>
      </c>
      <c r="AF77" s="40">
        <v>0.1666666666666668</v>
      </c>
      <c r="AG77" s="40">
        <v>0.5</v>
      </c>
      <c r="AH77" s="40">
        <v>-0.16666666666666641</v>
      </c>
    </row>
    <row r="78" spans="1:34" x14ac:dyDescent="0.2">
      <c r="A78" s="40">
        <v>4107</v>
      </c>
      <c r="B78" s="41">
        <v>107</v>
      </c>
      <c r="C78" s="41">
        <v>72</v>
      </c>
      <c r="D78" s="46" t="s">
        <v>91</v>
      </c>
      <c r="E78" s="46" t="s">
        <v>100</v>
      </c>
      <c r="F78" s="40" t="s">
        <v>71</v>
      </c>
      <c r="G78" s="52">
        <v>41678</v>
      </c>
      <c r="H78" s="44">
        <v>7.4164383561643836</v>
      </c>
      <c r="I78" s="40" t="s">
        <v>10</v>
      </c>
      <c r="J78" s="48">
        <v>10</v>
      </c>
      <c r="K78" s="45">
        <v>0.9</v>
      </c>
      <c r="L78" s="40">
        <v>0.95</v>
      </c>
      <c r="M78" s="40">
        <v>0.8</v>
      </c>
      <c r="N78" s="40">
        <v>0.75</v>
      </c>
      <c r="O78" s="40">
        <v>0.85</v>
      </c>
      <c r="P78" s="40">
        <v>0.9</v>
      </c>
      <c r="Q78" s="40">
        <v>0.8</v>
      </c>
      <c r="R78" s="40">
        <v>0.45</v>
      </c>
      <c r="S78" s="40">
        <f t="shared" si="28"/>
        <v>-0.4833333333333335</v>
      </c>
      <c r="T78" s="40">
        <f t="shared" si="26"/>
        <v>1.45</v>
      </c>
      <c r="U78" s="40">
        <f t="shared" si="27"/>
        <v>0.10000000000000027</v>
      </c>
      <c r="V78" s="40">
        <f t="shared" si="29"/>
        <v>0.88333333333333341</v>
      </c>
      <c r="W78" s="40">
        <f t="shared" si="30"/>
        <v>0.85</v>
      </c>
      <c r="X78" s="40">
        <f t="shared" si="31"/>
        <v>-0.28571428571428681</v>
      </c>
      <c r="Y78" s="46">
        <f t="shared" si="32"/>
        <v>-1.9047619047619115</v>
      </c>
      <c r="Z78" s="45">
        <f t="shared" si="33"/>
        <v>-3.3333333333333513E-2</v>
      </c>
      <c r="AA78" s="40">
        <f t="shared" si="34"/>
        <v>-5.0000000000000044E-2</v>
      </c>
      <c r="AB78" s="40">
        <f t="shared" si="35"/>
        <v>-4.9999999999999933E-2</v>
      </c>
      <c r="AC78" s="40">
        <f t="shared" si="36"/>
        <v>0.15000000000000002</v>
      </c>
      <c r="AD78" s="40">
        <f t="shared" si="37"/>
        <v>0</v>
      </c>
      <c r="AE78" s="40">
        <f t="shared" si="38"/>
        <v>0.19999999999999996</v>
      </c>
      <c r="AF78" s="40">
        <v>-0.50000000000000056</v>
      </c>
      <c r="AG78" s="40">
        <v>-0.99999999999999778</v>
      </c>
      <c r="AH78" s="40">
        <v>0</v>
      </c>
    </row>
    <row r="79" spans="1:34" x14ac:dyDescent="0.2">
      <c r="A79" s="40">
        <v>1878</v>
      </c>
      <c r="B79" s="46">
        <v>118</v>
      </c>
      <c r="C79" s="46">
        <v>79</v>
      </c>
      <c r="D79" s="46" t="s">
        <v>91</v>
      </c>
      <c r="E79" s="46" t="s">
        <v>92</v>
      </c>
      <c r="F79" s="40" t="s">
        <v>71</v>
      </c>
      <c r="G79" s="47">
        <v>41585</v>
      </c>
      <c r="H79" s="44">
        <v>7.43</v>
      </c>
      <c r="I79" s="40" t="s">
        <v>9</v>
      </c>
      <c r="J79" s="40">
        <v>0</v>
      </c>
      <c r="K79" s="45">
        <v>0.86</v>
      </c>
      <c r="L79" s="40">
        <v>0.75</v>
      </c>
      <c r="M79" s="40">
        <v>0.75</v>
      </c>
      <c r="N79" s="40">
        <v>0.71</v>
      </c>
      <c r="O79" s="40">
        <v>1</v>
      </c>
      <c r="P79" s="40">
        <v>0.8</v>
      </c>
      <c r="Q79" s="40">
        <v>1</v>
      </c>
      <c r="R79" s="40">
        <v>0</v>
      </c>
      <c r="S79" s="40">
        <f t="shared" si="28"/>
        <v>0.14666666666666661</v>
      </c>
      <c r="T79" s="40">
        <f t="shared" ref="T79:T110" si="39">S79/(1-(V79+R79))</f>
        <v>0.68749999999999956</v>
      </c>
      <c r="U79" s="40">
        <f t="shared" ref="U79:U110" si="40">(W79-V79)/(1-(V79+R79))</f>
        <v>0.68749999999999956</v>
      </c>
      <c r="V79" s="40">
        <f t="shared" si="29"/>
        <v>0.78666666666666663</v>
      </c>
      <c r="W79" s="40">
        <f t="shared" si="30"/>
        <v>0.93333333333333324</v>
      </c>
      <c r="X79" s="40">
        <f t="shared" si="31"/>
        <v>0.68749999999999956</v>
      </c>
      <c r="Y79" s="46">
        <f t="shared" si="32"/>
        <v>10.312499999999979</v>
      </c>
      <c r="Z79" s="49">
        <f t="shared" si="33"/>
        <v>0.14666666666666664</v>
      </c>
      <c r="AA79" s="40">
        <f t="shared" si="34"/>
        <v>0.14000000000000001</v>
      </c>
      <c r="AB79" s="40">
        <f t="shared" si="35"/>
        <v>5.0000000000000044E-2</v>
      </c>
      <c r="AC79" s="40">
        <f t="shared" si="36"/>
        <v>9.000000000000008E-2</v>
      </c>
      <c r="AD79" s="40">
        <f t="shared" si="37"/>
        <v>0.25</v>
      </c>
      <c r="AE79" s="40">
        <f t="shared" si="38"/>
        <v>4.0000000000000036E-2</v>
      </c>
      <c r="AF79" s="40">
        <v>1</v>
      </c>
      <c r="AG79" s="40">
        <v>0.20000000000000018</v>
      </c>
      <c r="AH79" s="40">
        <v>1</v>
      </c>
    </row>
    <row r="80" spans="1:34" x14ac:dyDescent="0.2">
      <c r="A80" s="40">
        <v>1715</v>
      </c>
      <c r="B80" s="46">
        <v>120</v>
      </c>
      <c r="C80" s="46">
        <v>74</v>
      </c>
      <c r="D80" s="46" t="s">
        <v>91</v>
      </c>
      <c r="E80" s="46" t="s">
        <v>92</v>
      </c>
      <c r="F80" s="40" t="s">
        <v>71</v>
      </c>
      <c r="G80" s="51">
        <v>41600</v>
      </c>
      <c r="H80" s="44">
        <v>7.44</v>
      </c>
      <c r="I80" s="40" t="s">
        <v>10</v>
      </c>
      <c r="J80" s="40">
        <v>9</v>
      </c>
      <c r="K80" s="45">
        <v>0.75</v>
      </c>
      <c r="L80" s="40">
        <v>0.8</v>
      </c>
      <c r="M80" s="40">
        <v>0.7</v>
      </c>
      <c r="N80" s="40">
        <v>0.55000000000000004</v>
      </c>
      <c r="O80" s="40">
        <v>0.8</v>
      </c>
      <c r="P80" s="40">
        <v>0.8</v>
      </c>
      <c r="Q80" s="40">
        <v>0.8</v>
      </c>
      <c r="R80" s="40">
        <v>0.5</v>
      </c>
      <c r="S80" s="40">
        <f t="shared" si="28"/>
        <v>-0.44999999999999984</v>
      </c>
      <c r="T80" s="40">
        <f t="shared" si="39"/>
        <v>1.7999999999999994</v>
      </c>
      <c r="U80" s="40">
        <f t="shared" si="40"/>
        <v>-0.20000000000000062</v>
      </c>
      <c r="V80" s="40">
        <f t="shared" si="29"/>
        <v>0.75</v>
      </c>
      <c r="W80" s="40">
        <f t="shared" si="30"/>
        <v>0.80000000000000016</v>
      </c>
      <c r="X80" s="40">
        <f t="shared" si="31"/>
        <v>0.20000000000000062</v>
      </c>
      <c r="Y80" s="46">
        <f t="shared" si="32"/>
        <v>1.000000000000004</v>
      </c>
      <c r="Z80" s="49">
        <f t="shared" si="33"/>
        <v>5.0000000000000121E-2</v>
      </c>
      <c r="AA80" s="40">
        <f t="shared" si="34"/>
        <v>5.0000000000000044E-2</v>
      </c>
      <c r="AB80" s="40">
        <f t="shared" si="35"/>
        <v>0</v>
      </c>
      <c r="AC80" s="40">
        <f t="shared" si="36"/>
        <v>0.25</v>
      </c>
      <c r="AD80" s="40">
        <f t="shared" si="37"/>
        <v>0.10000000000000009</v>
      </c>
      <c r="AE80" s="40">
        <f t="shared" si="38"/>
        <v>0.25</v>
      </c>
      <c r="AF80" s="40">
        <v>0.20000000000000018</v>
      </c>
      <c r="AG80" s="40">
        <v>0</v>
      </c>
      <c r="AH80" s="40">
        <v>0.33333333333333359</v>
      </c>
    </row>
    <row r="81" spans="1:34" x14ac:dyDescent="0.2">
      <c r="A81" s="40">
        <v>1293</v>
      </c>
      <c r="B81" s="46">
        <v>88</v>
      </c>
      <c r="C81" s="46">
        <v>57</v>
      </c>
      <c r="D81" s="46" t="s">
        <v>91</v>
      </c>
      <c r="E81" s="46" t="s">
        <v>92</v>
      </c>
      <c r="F81" s="40" t="s">
        <v>71</v>
      </c>
      <c r="G81" s="47">
        <v>41591</v>
      </c>
      <c r="H81" s="50">
        <v>7.5205479452054798</v>
      </c>
      <c r="I81" s="40" t="s">
        <v>9</v>
      </c>
      <c r="J81" s="40">
        <v>9</v>
      </c>
      <c r="K81" s="45">
        <v>0.7</v>
      </c>
      <c r="L81" s="40">
        <v>0.8</v>
      </c>
      <c r="M81" s="40">
        <v>0.6</v>
      </c>
      <c r="N81" s="40">
        <v>0.75</v>
      </c>
      <c r="O81" s="40">
        <v>0.8</v>
      </c>
      <c r="P81" s="40">
        <v>0.8</v>
      </c>
      <c r="Q81" s="40">
        <v>0.6</v>
      </c>
      <c r="R81" s="40">
        <v>0.45</v>
      </c>
      <c r="S81" s="40">
        <f t="shared" si="28"/>
        <v>-0.41666666666666674</v>
      </c>
      <c r="T81" s="40">
        <f t="shared" si="39"/>
        <v>2.7777777777777759</v>
      </c>
      <c r="U81" s="40">
        <f t="shared" si="40"/>
        <v>-0.22222222222222199</v>
      </c>
      <c r="V81" s="40">
        <f t="shared" si="29"/>
        <v>0.70000000000000007</v>
      </c>
      <c r="W81" s="40">
        <f t="shared" si="30"/>
        <v>0.73333333333333339</v>
      </c>
      <c r="X81" s="40">
        <f t="shared" si="31"/>
        <v>0.1111111111111111</v>
      </c>
      <c r="Y81" s="46">
        <f t="shared" si="32"/>
        <v>0.4166666666666668</v>
      </c>
      <c r="Z81" s="49">
        <f t="shared" si="33"/>
        <v>3.3333333333333361E-2</v>
      </c>
      <c r="AA81" s="40">
        <f t="shared" si="34"/>
        <v>0.10000000000000009</v>
      </c>
      <c r="AB81" s="40">
        <f t="shared" si="35"/>
        <v>0</v>
      </c>
      <c r="AC81" s="40">
        <f t="shared" si="36"/>
        <v>5.0000000000000044E-2</v>
      </c>
      <c r="AD81" s="40">
        <f t="shared" si="37"/>
        <v>0</v>
      </c>
      <c r="AE81" s="40">
        <f t="shared" si="38"/>
        <v>5.0000000000000044E-2</v>
      </c>
      <c r="AF81" s="40">
        <v>0.33333333333333359</v>
      </c>
      <c r="AG81" s="40">
        <v>0</v>
      </c>
      <c r="AH81" s="40">
        <v>0</v>
      </c>
    </row>
    <row r="82" spans="1:34" x14ac:dyDescent="0.2">
      <c r="A82" s="40">
        <v>1828</v>
      </c>
      <c r="B82" s="46">
        <v>98</v>
      </c>
      <c r="C82" s="46">
        <v>67</v>
      </c>
      <c r="D82" s="42" t="s">
        <v>96</v>
      </c>
      <c r="E82" s="42" t="s">
        <v>96</v>
      </c>
      <c r="F82" s="40" t="s">
        <v>71</v>
      </c>
      <c r="G82" s="51">
        <v>41551</v>
      </c>
      <c r="H82" s="44">
        <v>7.59</v>
      </c>
      <c r="I82" s="40" t="s">
        <v>9</v>
      </c>
      <c r="J82" s="40">
        <v>9</v>
      </c>
      <c r="K82" s="45">
        <v>0.8</v>
      </c>
      <c r="L82" s="40">
        <v>0.9</v>
      </c>
      <c r="M82" s="40">
        <v>0.7</v>
      </c>
      <c r="N82" s="40">
        <v>0.65</v>
      </c>
      <c r="O82" s="40">
        <v>0.95</v>
      </c>
      <c r="P82" s="40">
        <v>0.8</v>
      </c>
      <c r="Q82" s="40">
        <v>0.85</v>
      </c>
      <c r="R82" s="40">
        <v>0.7</v>
      </c>
      <c r="S82" s="40">
        <f t="shared" si="28"/>
        <v>-0.6333333333333333</v>
      </c>
      <c r="T82" s="40">
        <f t="shared" si="39"/>
        <v>1.2666666666666666</v>
      </c>
      <c r="U82" s="40">
        <f t="shared" si="40"/>
        <v>-0.13333333333333308</v>
      </c>
      <c r="V82" s="40">
        <f t="shared" si="29"/>
        <v>0.80000000000000016</v>
      </c>
      <c r="W82" s="40">
        <f t="shared" si="30"/>
        <v>0.8666666666666667</v>
      </c>
      <c r="X82" s="40">
        <f t="shared" si="31"/>
        <v>0.33333333333333298</v>
      </c>
      <c r="Y82" s="46">
        <f t="shared" si="32"/>
        <v>2.4999999999999978</v>
      </c>
      <c r="Z82" s="49">
        <f t="shared" si="33"/>
        <v>6.6666666666666582E-2</v>
      </c>
      <c r="AA82" s="40">
        <f t="shared" si="34"/>
        <v>0.14999999999999991</v>
      </c>
      <c r="AB82" s="40">
        <f t="shared" si="35"/>
        <v>-9.9999999999999978E-2</v>
      </c>
      <c r="AC82" s="40">
        <f t="shared" si="36"/>
        <v>0.15000000000000002</v>
      </c>
      <c r="AD82" s="40">
        <f t="shared" si="37"/>
        <v>0.15000000000000002</v>
      </c>
      <c r="AE82" s="40">
        <f t="shared" si="38"/>
        <v>0.25</v>
      </c>
      <c r="AF82" s="40">
        <v>0.74999999999999978</v>
      </c>
      <c r="AG82" s="40">
        <v>-1</v>
      </c>
      <c r="AH82" s="40">
        <v>0.5</v>
      </c>
    </row>
    <row r="83" spans="1:34" x14ac:dyDescent="0.2">
      <c r="A83" s="40">
        <v>1951</v>
      </c>
      <c r="B83" s="46">
        <v>94</v>
      </c>
      <c r="C83" s="46">
        <v>60</v>
      </c>
      <c r="D83" s="46" t="s">
        <v>91</v>
      </c>
      <c r="E83" s="46" t="s">
        <v>92</v>
      </c>
      <c r="F83" s="40" t="s">
        <v>71</v>
      </c>
      <c r="G83" s="51">
        <v>41508</v>
      </c>
      <c r="H83" s="44">
        <v>7.68</v>
      </c>
      <c r="I83" s="40" t="s">
        <v>9</v>
      </c>
      <c r="J83" s="48">
        <v>10</v>
      </c>
      <c r="K83" s="45">
        <v>0.9</v>
      </c>
      <c r="L83" s="40">
        <v>0.8</v>
      </c>
      <c r="M83" s="40">
        <v>0.8</v>
      </c>
      <c r="N83" s="40">
        <v>0.6</v>
      </c>
      <c r="O83" s="40">
        <v>0.9</v>
      </c>
      <c r="P83" s="40">
        <v>0.95</v>
      </c>
      <c r="Q83" s="40">
        <v>0.7</v>
      </c>
      <c r="R83" s="40">
        <v>0.3</v>
      </c>
      <c r="S83" s="40">
        <f t="shared" si="28"/>
        <v>-0.28333333333333333</v>
      </c>
      <c r="T83" s="40">
        <f t="shared" si="39"/>
        <v>2.1250000000000004</v>
      </c>
      <c r="U83" s="40">
        <f t="shared" si="40"/>
        <v>-0.12499999999999958</v>
      </c>
      <c r="V83" s="40">
        <f t="shared" si="29"/>
        <v>0.83333333333333337</v>
      </c>
      <c r="W83" s="40">
        <f t="shared" si="30"/>
        <v>0.85</v>
      </c>
      <c r="X83" s="40">
        <f t="shared" si="31"/>
        <v>9.9999999999999672E-2</v>
      </c>
      <c r="Y83" s="46">
        <f t="shared" si="32"/>
        <v>0.6666666666666643</v>
      </c>
      <c r="Z83" s="49">
        <f t="shared" si="33"/>
        <v>1.6666666666666607E-2</v>
      </c>
      <c r="AA83" s="40">
        <f t="shared" si="34"/>
        <v>0</v>
      </c>
      <c r="AB83" s="40">
        <f t="shared" si="35"/>
        <v>0.14999999999999991</v>
      </c>
      <c r="AC83" s="40">
        <f t="shared" si="36"/>
        <v>0.35</v>
      </c>
      <c r="AD83" s="40">
        <f t="shared" si="37"/>
        <v>-0.10000000000000009</v>
      </c>
      <c r="AE83" s="40">
        <f t="shared" si="38"/>
        <v>0.20000000000000007</v>
      </c>
      <c r="AF83" s="40">
        <v>0</v>
      </c>
      <c r="AG83" s="40">
        <v>0.74999999999999978</v>
      </c>
      <c r="AH83" s="40">
        <v>-0.50000000000000056</v>
      </c>
    </row>
    <row r="84" spans="1:34" x14ac:dyDescent="0.2">
      <c r="A84" s="40">
        <v>4101</v>
      </c>
      <c r="B84" s="41">
        <v>125</v>
      </c>
      <c r="C84" s="41">
        <v>86</v>
      </c>
      <c r="D84" s="46" t="s">
        <v>91</v>
      </c>
      <c r="E84" s="46" t="s">
        <v>100</v>
      </c>
      <c r="F84" s="40" t="s">
        <v>71</v>
      </c>
      <c r="G84" s="43">
        <v>41591</v>
      </c>
      <c r="H84" s="44">
        <v>7.6849315068493151</v>
      </c>
      <c r="I84" s="40" t="s">
        <v>9</v>
      </c>
      <c r="J84" s="40">
        <v>9</v>
      </c>
      <c r="K84" s="45">
        <v>0.75</v>
      </c>
      <c r="L84" s="40">
        <v>0.6</v>
      </c>
      <c r="M84" s="40">
        <v>0.4</v>
      </c>
      <c r="N84" s="40">
        <v>0.6</v>
      </c>
      <c r="O84" s="40">
        <v>0.85</v>
      </c>
      <c r="P84" s="40">
        <v>0.7</v>
      </c>
      <c r="Q84" s="40">
        <v>0.55000000000000004</v>
      </c>
      <c r="R84" s="40">
        <v>0.7</v>
      </c>
      <c r="S84" s="40">
        <f t="shared" si="28"/>
        <v>-0.58333333333333337</v>
      </c>
      <c r="T84" s="40">
        <f t="shared" si="39"/>
        <v>2.0588235294117658</v>
      </c>
      <c r="U84" s="40">
        <f t="shared" si="40"/>
        <v>-0.41176470588235242</v>
      </c>
      <c r="V84" s="40">
        <f t="shared" si="29"/>
        <v>0.58333333333333337</v>
      </c>
      <c r="W84" s="40">
        <f t="shared" si="30"/>
        <v>0.69999999999999984</v>
      </c>
      <c r="X84" s="40">
        <f t="shared" si="31"/>
        <v>0.27999999999999958</v>
      </c>
      <c r="Y84" s="46">
        <f t="shared" si="32"/>
        <v>0.93333333333333135</v>
      </c>
      <c r="Z84" s="45">
        <f t="shared" si="33"/>
        <v>0.11666666666666654</v>
      </c>
      <c r="AA84" s="40">
        <f t="shared" si="34"/>
        <v>9.9999999999999978E-2</v>
      </c>
      <c r="AB84" s="40">
        <f t="shared" si="35"/>
        <v>9.9999999999999978E-2</v>
      </c>
      <c r="AC84" s="40">
        <f t="shared" si="36"/>
        <v>9.9999999999999978E-2</v>
      </c>
      <c r="AD84" s="40">
        <f t="shared" si="37"/>
        <v>0.15000000000000002</v>
      </c>
      <c r="AE84" s="40">
        <f t="shared" si="38"/>
        <v>0</v>
      </c>
      <c r="AF84" s="40">
        <v>0.39999999999999991</v>
      </c>
      <c r="AG84" s="40">
        <v>0.24999999999999994</v>
      </c>
      <c r="AH84" s="40">
        <v>0.25000000000000006</v>
      </c>
    </row>
    <row r="85" spans="1:34" x14ac:dyDescent="0.2">
      <c r="A85" s="40">
        <v>3013</v>
      </c>
      <c r="B85" s="41">
        <v>103</v>
      </c>
      <c r="C85" s="41">
        <v>73</v>
      </c>
      <c r="D85" s="46" t="s">
        <v>91</v>
      </c>
      <c r="E85" s="46" t="s">
        <v>100</v>
      </c>
      <c r="F85" s="40" t="s">
        <v>71</v>
      </c>
      <c r="G85" s="56">
        <v>41525</v>
      </c>
      <c r="H85" s="44">
        <v>7.8493150684931505</v>
      </c>
      <c r="I85" s="40" t="s">
        <v>9</v>
      </c>
      <c r="J85" s="40">
        <v>10</v>
      </c>
      <c r="K85" s="45">
        <v>0.8</v>
      </c>
      <c r="L85" s="40">
        <v>0.85</v>
      </c>
      <c r="M85" s="40">
        <v>0.6</v>
      </c>
      <c r="N85" s="40">
        <v>0.7</v>
      </c>
      <c r="O85" s="40">
        <v>0.95</v>
      </c>
      <c r="P85" s="40">
        <v>0.75</v>
      </c>
      <c r="Q85" s="40">
        <v>0.75</v>
      </c>
      <c r="R85" s="40">
        <v>0.4</v>
      </c>
      <c r="S85" s="40">
        <f t="shared" si="28"/>
        <v>-0.33333333333333315</v>
      </c>
      <c r="T85" s="40">
        <f t="shared" si="39"/>
        <v>2.2222222222222223</v>
      </c>
      <c r="U85" s="40">
        <f t="shared" si="40"/>
        <v>-0.44444444444444536</v>
      </c>
      <c r="V85" s="40">
        <f t="shared" si="29"/>
        <v>0.75</v>
      </c>
      <c r="W85" s="40">
        <f t="shared" si="30"/>
        <v>0.81666666666666676</v>
      </c>
      <c r="X85" s="40">
        <f t="shared" si="31"/>
        <v>0.26666666666666705</v>
      </c>
      <c r="Y85" s="46">
        <f t="shared" si="32"/>
        <v>1.4545454545454575</v>
      </c>
      <c r="Z85" s="45">
        <f t="shared" si="33"/>
        <v>6.6666666666666721E-2</v>
      </c>
      <c r="AA85" s="40">
        <f t="shared" si="34"/>
        <v>0.14999999999999991</v>
      </c>
      <c r="AB85" s="40">
        <f t="shared" si="35"/>
        <v>-9.9999999999999978E-2</v>
      </c>
      <c r="AC85" s="40">
        <f t="shared" si="36"/>
        <v>5.0000000000000044E-2</v>
      </c>
      <c r="AD85" s="40">
        <f t="shared" si="37"/>
        <v>0.15000000000000002</v>
      </c>
      <c r="AE85" s="40">
        <f t="shared" si="38"/>
        <v>0.15000000000000002</v>
      </c>
      <c r="AF85" s="40">
        <v>0.74999999999999978</v>
      </c>
      <c r="AG85" s="40">
        <v>-0.66666666666666641</v>
      </c>
      <c r="AH85" s="40">
        <v>0.37500000000000006</v>
      </c>
    </row>
    <row r="86" spans="1:34" x14ac:dyDescent="0.2">
      <c r="A86" s="40">
        <v>2252</v>
      </c>
      <c r="B86" s="46">
        <v>105</v>
      </c>
      <c r="C86" s="46">
        <v>74</v>
      </c>
      <c r="D86" s="46" t="s">
        <v>91</v>
      </c>
      <c r="E86" s="46" t="s">
        <v>92</v>
      </c>
      <c r="F86" s="40" t="s">
        <v>71</v>
      </c>
      <c r="G86" s="47">
        <v>41324</v>
      </c>
      <c r="H86" s="44">
        <v>8.17</v>
      </c>
      <c r="I86" s="40" t="s">
        <v>9</v>
      </c>
      <c r="J86" s="48">
        <v>10</v>
      </c>
      <c r="K86" s="45">
        <v>0.74</v>
      </c>
      <c r="L86" s="40">
        <v>0.62</v>
      </c>
      <c r="M86" s="40">
        <v>0.6</v>
      </c>
      <c r="N86" s="40">
        <v>0.56000000000000005</v>
      </c>
      <c r="O86" s="40">
        <v>0.88</v>
      </c>
      <c r="P86" s="40">
        <v>0.75</v>
      </c>
      <c r="Q86" s="40">
        <v>0.78</v>
      </c>
      <c r="R86" s="40">
        <v>0.6</v>
      </c>
      <c r="S86" s="40">
        <f t="shared" si="28"/>
        <v>-0.45000000000000007</v>
      </c>
      <c r="T86" s="40">
        <f t="shared" si="39"/>
        <v>1.7763157894736838</v>
      </c>
      <c r="U86" s="40">
        <f t="shared" si="40"/>
        <v>-0.59210526315789469</v>
      </c>
      <c r="V86" s="40">
        <f t="shared" si="29"/>
        <v>0.65333333333333332</v>
      </c>
      <c r="W86" s="40">
        <f t="shared" si="30"/>
        <v>0.80333333333333334</v>
      </c>
      <c r="X86" s="40">
        <f t="shared" si="31"/>
        <v>0.43269230769230776</v>
      </c>
      <c r="Y86" s="46">
        <f t="shared" si="32"/>
        <v>2.20013037809648</v>
      </c>
      <c r="Z86" s="49">
        <f t="shared" si="33"/>
        <v>0.15000000000000005</v>
      </c>
      <c r="AA86" s="40">
        <f t="shared" si="34"/>
        <v>0.14000000000000001</v>
      </c>
      <c r="AB86" s="40">
        <f t="shared" si="35"/>
        <v>0.13</v>
      </c>
      <c r="AC86" s="40">
        <f t="shared" si="36"/>
        <v>0.18999999999999995</v>
      </c>
      <c r="AD86" s="40">
        <f t="shared" si="37"/>
        <v>0.18000000000000005</v>
      </c>
      <c r="AE86" s="40">
        <f t="shared" si="38"/>
        <v>5.9999999999999942E-2</v>
      </c>
      <c r="AF86" s="40">
        <v>0.53846153846153855</v>
      </c>
      <c r="AG86" s="40">
        <v>0.34210526315789475</v>
      </c>
      <c r="AH86" s="40">
        <v>0.45000000000000012</v>
      </c>
    </row>
    <row r="87" spans="1:34" x14ac:dyDescent="0.2">
      <c r="A87" s="40" t="s">
        <v>27</v>
      </c>
      <c r="B87" s="41">
        <v>116</v>
      </c>
      <c r="C87" s="41">
        <v>86</v>
      </c>
      <c r="D87" s="46" t="s">
        <v>91</v>
      </c>
      <c r="E87" s="46" t="s">
        <v>93</v>
      </c>
      <c r="F87" s="40" t="s">
        <v>71</v>
      </c>
      <c r="G87" s="47">
        <v>41325</v>
      </c>
      <c r="H87" s="44">
        <v>8.17</v>
      </c>
      <c r="I87" s="40" t="s">
        <v>9</v>
      </c>
      <c r="J87" s="40">
        <v>9</v>
      </c>
      <c r="K87" s="45">
        <v>0.75</v>
      </c>
      <c r="L87" s="40">
        <v>0.75</v>
      </c>
      <c r="M87" s="40">
        <v>0.5</v>
      </c>
      <c r="N87" s="40">
        <v>0.8</v>
      </c>
      <c r="O87" s="40">
        <v>0.85</v>
      </c>
      <c r="P87" s="40">
        <v>0.65</v>
      </c>
      <c r="Q87" s="40">
        <v>0.8</v>
      </c>
      <c r="R87" s="40">
        <v>0.5</v>
      </c>
      <c r="S87" s="40">
        <f t="shared" si="28"/>
        <v>-0.39999999999999991</v>
      </c>
      <c r="T87" s="40">
        <f t="shared" si="39"/>
        <v>2.4000000000000017</v>
      </c>
      <c r="U87" s="40">
        <f t="shared" si="40"/>
        <v>-0.60000000000000042</v>
      </c>
      <c r="V87" s="40">
        <f t="shared" si="29"/>
        <v>0.66666666666666663</v>
      </c>
      <c r="W87" s="40">
        <f t="shared" si="30"/>
        <v>0.76666666666666661</v>
      </c>
      <c r="X87" s="40">
        <f t="shared" si="31"/>
        <v>0.29999999999999988</v>
      </c>
      <c r="Y87" s="46">
        <f t="shared" si="32"/>
        <v>1.2857142857142849</v>
      </c>
      <c r="Z87" s="49">
        <f t="shared" si="33"/>
        <v>9.9999999999999936E-2</v>
      </c>
      <c r="AA87" s="40">
        <f t="shared" si="34"/>
        <v>9.9999999999999978E-2</v>
      </c>
      <c r="AB87" s="40">
        <f t="shared" si="35"/>
        <v>-9.9999999999999978E-2</v>
      </c>
      <c r="AC87" s="40">
        <f t="shared" si="36"/>
        <v>-0.15000000000000002</v>
      </c>
      <c r="AD87" s="40">
        <f t="shared" si="37"/>
        <v>0.30000000000000004</v>
      </c>
      <c r="AE87" s="40">
        <f t="shared" si="38"/>
        <v>-5.0000000000000044E-2</v>
      </c>
      <c r="AF87" s="40">
        <v>0.39999999999999991</v>
      </c>
      <c r="AG87" s="40">
        <v>-0.39999999999999991</v>
      </c>
      <c r="AH87" s="40">
        <v>0.60000000000000009</v>
      </c>
    </row>
    <row r="88" spans="1:34" x14ac:dyDescent="0.2">
      <c r="A88" s="40">
        <v>1741</v>
      </c>
      <c r="B88" s="46">
        <v>73</v>
      </c>
      <c r="C88" s="46">
        <v>45</v>
      </c>
      <c r="D88" s="46" t="s">
        <v>91</v>
      </c>
      <c r="E88" s="46" t="s">
        <v>92</v>
      </c>
      <c r="F88" s="40" t="s">
        <v>71</v>
      </c>
      <c r="G88" s="47">
        <v>41305</v>
      </c>
      <c r="H88" s="44">
        <v>8.27</v>
      </c>
      <c r="I88" s="40" t="s">
        <v>10</v>
      </c>
      <c r="J88" s="40">
        <v>9</v>
      </c>
      <c r="K88" s="45">
        <v>0.75</v>
      </c>
      <c r="L88" s="40">
        <v>0.75</v>
      </c>
      <c r="M88" s="40">
        <v>0.5</v>
      </c>
      <c r="N88" s="40">
        <v>0.65</v>
      </c>
      <c r="O88" s="40">
        <v>0.85</v>
      </c>
      <c r="P88" s="40">
        <v>0.7</v>
      </c>
      <c r="Q88" s="40">
        <v>0.65</v>
      </c>
      <c r="R88" s="40">
        <v>0.2</v>
      </c>
      <c r="S88" s="40">
        <f t="shared" si="28"/>
        <v>-0.13333333333333341</v>
      </c>
      <c r="T88" s="40">
        <f t="shared" si="39"/>
        <v>-1.0000000000000009</v>
      </c>
      <c r="U88" s="40">
        <f t="shared" si="40"/>
        <v>0.5</v>
      </c>
      <c r="V88" s="40">
        <f t="shared" si="29"/>
        <v>0.66666666666666663</v>
      </c>
      <c r="W88" s="40">
        <f t="shared" si="30"/>
        <v>0.73333333333333328</v>
      </c>
      <c r="X88" s="40">
        <f t="shared" si="31"/>
        <v>0.19999999999999993</v>
      </c>
      <c r="Y88" s="46">
        <f t="shared" si="32"/>
        <v>0.74999999999999956</v>
      </c>
      <c r="Z88" s="49">
        <f t="shared" si="33"/>
        <v>6.6666666666666582E-2</v>
      </c>
      <c r="AA88" s="40">
        <f t="shared" si="34"/>
        <v>9.9999999999999978E-2</v>
      </c>
      <c r="AB88" s="40">
        <f t="shared" si="35"/>
        <v>-5.0000000000000044E-2</v>
      </c>
      <c r="AC88" s="40">
        <f t="shared" si="36"/>
        <v>4.9999999999999933E-2</v>
      </c>
      <c r="AD88" s="40">
        <f t="shared" si="37"/>
        <v>0.15000000000000002</v>
      </c>
      <c r="AE88" s="40">
        <f t="shared" si="38"/>
        <v>9.9999999999999978E-2</v>
      </c>
      <c r="AF88" s="40">
        <v>0.39999999999999991</v>
      </c>
      <c r="AG88" s="40">
        <v>-0.20000000000000018</v>
      </c>
      <c r="AH88" s="40">
        <v>0.30000000000000004</v>
      </c>
    </row>
    <row r="89" spans="1:34" x14ac:dyDescent="0.2">
      <c r="A89" s="40" t="s">
        <v>22</v>
      </c>
      <c r="B89" s="41">
        <v>88</v>
      </c>
      <c r="C89" s="41">
        <v>33</v>
      </c>
      <c r="D89" s="46" t="s">
        <v>94</v>
      </c>
      <c r="E89" s="46"/>
      <c r="F89" s="40" t="s">
        <v>71</v>
      </c>
      <c r="G89" s="58">
        <v>41253</v>
      </c>
      <c r="H89" s="44">
        <v>8.2899999999999991</v>
      </c>
      <c r="I89" s="40" t="s">
        <v>9</v>
      </c>
      <c r="J89" s="40">
        <v>4</v>
      </c>
      <c r="K89" s="49">
        <v>0.8</v>
      </c>
      <c r="L89" s="57">
        <v>0.75</v>
      </c>
      <c r="M89" s="57">
        <v>0.7</v>
      </c>
      <c r="N89" s="57">
        <v>0.75</v>
      </c>
      <c r="O89" s="57">
        <v>0.9</v>
      </c>
      <c r="P89" s="57">
        <v>0.8</v>
      </c>
      <c r="Q89" s="57">
        <v>0.85</v>
      </c>
      <c r="R89" s="57">
        <v>0.35</v>
      </c>
      <c r="S89" s="40">
        <f t="shared" si="28"/>
        <v>-0.25</v>
      </c>
      <c r="T89" s="40">
        <f t="shared" si="39"/>
        <v>2.4999999999999978</v>
      </c>
      <c r="U89" s="40">
        <f t="shared" si="40"/>
        <v>-1</v>
      </c>
      <c r="V89" s="40">
        <f t="shared" si="29"/>
        <v>0.75</v>
      </c>
      <c r="W89" s="40">
        <f t="shared" si="30"/>
        <v>0.85000000000000009</v>
      </c>
      <c r="X89" s="40">
        <f t="shared" si="31"/>
        <v>0.40000000000000036</v>
      </c>
      <c r="Y89" s="46">
        <f t="shared" si="32"/>
        <v>2.6666666666666705</v>
      </c>
      <c r="Z89" s="49">
        <f t="shared" si="33"/>
        <v>0.10000000000000009</v>
      </c>
      <c r="AA89" s="57">
        <f t="shared" si="34"/>
        <v>9.9999999999999978E-2</v>
      </c>
      <c r="AB89" s="57">
        <f t="shared" si="35"/>
        <v>5.0000000000000044E-2</v>
      </c>
      <c r="AC89" s="40">
        <f t="shared" si="36"/>
        <v>5.0000000000000044E-2</v>
      </c>
      <c r="AD89" s="57">
        <f t="shared" si="37"/>
        <v>0.15000000000000002</v>
      </c>
      <c r="AE89" s="57">
        <f t="shared" si="38"/>
        <v>0</v>
      </c>
      <c r="AF89" s="40">
        <v>0.5</v>
      </c>
      <c r="AG89" s="40">
        <v>0.20000000000000018</v>
      </c>
      <c r="AH89" s="40">
        <v>0.5</v>
      </c>
    </row>
    <row r="90" spans="1:34" x14ac:dyDescent="0.2">
      <c r="A90" s="40" t="s">
        <v>20</v>
      </c>
      <c r="B90" s="41">
        <v>112</v>
      </c>
      <c r="C90" s="41">
        <v>81</v>
      </c>
      <c r="D90" s="46" t="s">
        <v>98</v>
      </c>
      <c r="E90" s="46" t="s">
        <v>100</v>
      </c>
      <c r="F90" s="40" t="s">
        <v>71</v>
      </c>
      <c r="G90" s="43">
        <v>41266</v>
      </c>
      <c r="H90" s="44">
        <v>8.31</v>
      </c>
      <c r="I90" s="40" t="s">
        <v>9</v>
      </c>
      <c r="J90" s="48">
        <v>10</v>
      </c>
      <c r="K90" s="45">
        <v>0.9</v>
      </c>
      <c r="L90" s="40">
        <v>0.8</v>
      </c>
      <c r="M90" s="40">
        <v>0.65</v>
      </c>
      <c r="N90" s="40">
        <v>0.7</v>
      </c>
      <c r="O90" s="40">
        <v>0.8</v>
      </c>
      <c r="P90" s="40">
        <v>0.8</v>
      </c>
      <c r="Q90" s="40">
        <v>0.75</v>
      </c>
      <c r="R90" s="40">
        <v>0.35</v>
      </c>
      <c r="S90" s="40">
        <f t="shared" si="28"/>
        <v>-0.35</v>
      </c>
      <c r="T90" s="40">
        <f t="shared" si="39"/>
        <v>2.6250000000000004</v>
      </c>
      <c r="U90" s="40">
        <f t="shared" si="40"/>
        <v>0</v>
      </c>
      <c r="V90" s="40">
        <f t="shared" si="29"/>
        <v>0.78333333333333333</v>
      </c>
      <c r="W90" s="40">
        <f t="shared" si="30"/>
        <v>0.78333333333333333</v>
      </c>
      <c r="X90" s="40">
        <f t="shared" si="31"/>
        <v>0</v>
      </c>
      <c r="Y90" s="46">
        <f t="shared" si="32"/>
        <v>0</v>
      </c>
      <c r="Z90" s="49">
        <f t="shared" si="33"/>
        <v>0</v>
      </c>
      <c r="AA90" s="40">
        <f t="shared" si="34"/>
        <v>-9.9999999999999978E-2</v>
      </c>
      <c r="AB90" s="40">
        <f t="shared" si="35"/>
        <v>0</v>
      </c>
      <c r="AC90" s="40">
        <f t="shared" si="36"/>
        <v>0.10000000000000009</v>
      </c>
      <c r="AD90" s="40">
        <f t="shared" si="37"/>
        <v>9.9999999999999978E-2</v>
      </c>
      <c r="AE90" s="40">
        <f t="shared" si="38"/>
        <v>0.10000000000000009</v>
      </c>
      <c r="AF90" s="40">
        <v>-1</v>
      </c>
      <c r="AG90" s="40">
        <v>0</v>
      </c>
      <c r="AH90" s="40">
        <v>0.28571428571428564</v>
      </c>
    </row>
    <row r="91" spans="1:34" x14ac:dyDescent="0.2">
      <c r="A91" s="40" t="s">
        <v>41</v>
      </c>
      <c r="B91" s="41">
        <v>100</v>
      </c>
      <c r="C91" s="41">
        <v>70</v>
      </c>
      <c r="D91" s="46" t="s">
        <v>91</v>
      </c>
      <c r="E91" s="46" t="s">
        <v>100</v>
      </c>
      <c r="F91" s="40" t="s">
        <v>71</v>
      </c>
      <c r="G91" s="43">
        <v>41254</v>
      </c>
      <c r="H91" s="44">
        <v>8.4</v>
      </c>
      <c r="I91" s="40" t="s">
        <v>9</v>
      </c>
      <c r="J91" s="40">
        <v>8</v>
      </c>
      <c r="K91" s="45">
        <v>0.65</v>
      </c>
      <c r="L91" s="40">
        <v>0.4</v>
      </c>
      <c r="M91" s="40">
        <v>0.55000000000000004</v>
      </c>
      <c r="N91" s="40">
        <v>0.45</v>
      </c>
      <c r="O91" s="40">
        <v>0.7</v>
      </c>
      <c r="P91" s="40">
        <v>0.65</v>
      </c>
      <c r="Q91" s="40">
        <v>0.65</v>
      </c>
      <c r="R91" s="40">
        <v>0.2</v>
      </c>
      <c r="S91" s="40">
        <f t="shared" si="28"/>
        <v>-6.6666666666666763E-2</v>
      </c>
      <c r="T91" s="40">
        <f t="shared" si="39"/>
        <v>-0.25000000000000044</v>
      </c>
      <c r="U91" s="40">
        <f t="shared" si="40"/>
        <v>0.5</v>
      </c>
      <c r="V91" s="40">
        <f t="shared" si="29"/>
        <v>0.53333333333333333</v>
      </c>
      <c r="W91" s="40">
        <f t="shared" si="30"/>
        <v>0.66666666666666663</v>
      </c>
      <c r="X91" s="40">
        <f t="shared" si="31"/>
        <v>0.28571428571428564</v>
      </c>
      <c r="Y91" s="46">
        <f t="shared" si="32"/>
        <v>0.85714285714285676</v>
      </c>
      <c r="Z91" s="49">
        <f t="shared" si="33"/>
        <v>0.1333333333333333</v>
      </c>
      <c r="AA91" s="40">
        <f t="shared" si="34"/>
        <v>4.9999999999999933E-2</v>
      </c>
      <c r="AB91" s="40">
        <f t="shared" si="35"/>
        <v>0.25</v>
      </c>
      <c r="AC91" s="40">
        <f t="shared" si="36"/>
        <v>0.2</v>
      </c>
      <c r="AD91" s="40">
        <f t="shared" si="37"/>
        <v>9.9999999999999978E-2</v>
      </c>
      <c r="AE91" s="40">
        <f t="shared" si="38"/>
        <v>-4.9999999999999989E-2</v>
      </c>
      <c r="AF91" s="40">
        <v>0.14285714285714268</v>
      </c>
      <c r="AG91" s="40">
        <v>0.41666666666666669</v>
      </c>
      <c r="AH91" s="40">
        <v>0.22222222222222218</v>
      </c>
    </row>
    <row r="92" spans="1:34" x14ac:dyDescent="0.2">
      <c r="A92" s="40">
        <v>4202</v>
      </c>
      <c r="B92" s="41">
        <v>84</v>
      </c>
      <c r="C92" s="41">
        <v>61</v>
      </c>
      <c r="D92" s="46" t="s">
        <v>91</v>
      </c>
      <c r="E92" s="46" t="s">
        <v>100</v>
      </c>
      <c r="F92" s="40" t="s">
        <v>71</v>
      </c>
      <c r="G92" s="43">
        <v>41320</v>
      </c>
      <c r="H92" s="44">
        <v>8.4273972602739722</v>
      </c>
      <c r="I92" s="40" t="s">
        <v>9</v>
      </c>
      <c r="J92" s="40">
        <v>0</v>
      </c>
      <c r="K92" s="45">
        <v>0.7</v>
      </c>
      <c r="L92" s="40">
        <v>0.65</v>
      </c>
      <c r="M92" s="40">
        <v>0.75</v>
      </c>
      <c r="N92" s="40">
        <v>0.7</v>
      </c>
      <c r="O92" s="40">
        <v>0.8</v>
      </c>
      <c r="P92" s="40">
        <v>0.85</v>
      </c>
      <c r="Q92" s="40">
        <v>0.7</v>
      </c>
      <c r="R92" s="40">
        <v>0.4</v>
      </c>
      <c r="S92" s="40">
        <f t="shared" si="28"/>
        <v>-0.31666666666666687</v>
      </c>
      <c r="T92" s="40">
        <f t="shared" si="39"/>
        <v>3.1666666666666661</v>
      </c>
      <c r="U92" s="40">
        <f t="shared" si="40"/>
        <v>-0.83333333333333071</v>
      </c>
      <c r="V92" s="40">
        <f t="shared" si="29"/>
        <v>0.70000000000000007</v>
      </c>
      <c r="W92" s="40">
        <f t="shared" si="30"/>
        <v>0.78333333333333321</v>
      </c>
      <c r="X92" s="40">
        <f t="shared" si="31"/>
        <v>0.27777777777777724</v>
      </c>
      <c r="Y92" s="46">
        <f t="shared" si="32"/>
        <v>1.2820512820512788</v>
      </c>
      <c r="Z92" s="45">
        <f t="shared" si="33"/>
        <v>8.333333333333319E-2</v>
      </c>
      <c r="AA92" s="40">
        <f t="shared" si="34"/>
        <v>0.10000000000000009</v>
      </c>
      <c r="AB92" s="40">
        <f t="shared" si="35"/>
        <v>0.19999999999999996</v>
      </c>
      <c r="AC92" s="40">
        <f t="shared" si="36"/>
        <v>0.15000000000000002</v>
      </c>
      <c r="AD92" s="40">
        <f t="shared" si="37"/>
        <v>-5.0000000000000044E-2</v>
      </c>
      <c r="AE92" s="40">
        <f t="shared" si="38"/>
        <v>-4.9999999999999933E-2</v>
      </c>
      <c r="AF92" s="40">
        <v>0.33333333333333359</v>
      </c>
      <c r="AG92" s="40">
        <v>0.57142857142857129</v>
      </c>
      <c r="AH92" s="40">
        <v>-0.20000000000000018</v>
      </c>
    </row>
    <row r="93" spans="1:34" x14ac:dyDescent="0.2">
      <c r="A93" s="40">
        <v>4013</v>
      </c>
      <c r="B93" s="41">
        <v>88</v>
      </c>
      <c r="C93" s="41">
        <v>17</v>
      </c>
      <c r="D93" s="46" t="s">
        <v>91</v>
      </c>
      <c r="E93" s="46" t="s">
        <v>93</v>
      </c>
      <c r="F93" s="40" t="s">
        <v>71</v>
      </c>
      <c r="G93" s="54">
        <v>41302</v>
      </c>
      <c r="H93" s="44">
        <v>8.4876712328767123</v>
      </c>
      <c r="I93" s="40" t="s">
        <v>10</v>
      </c>
      <c r="J93" s="40">
        <v>6</v>
      </c>
      <c r="K93" s="45">
        <v>0.75</v>
      </c>
      <c r="L93" s="40">
        <v>0.55000000000000004</v>
      </c>
      <c r="M93" s="40">
        <v>0.4</v>
      </c>
      <c r="N93" s="40">
        <v>0.5</v>
      </c>
      <c r="O93" s="40">
        <v>0.6</v>
      </c>
      <c r="P93" s="40">
        <v>0.45</v>
      </c>
      <c r="Q93" s="40">
        <v>0.5</v>
      </c>
      <c r="R93" s="40">
        <v>0.35</v>
      </c>
      <c r="S93" s="40">
        <f t="shared" si="28"/>
        <v>-0.4</v>
      </c>
      <c r="T93" s="40">
        <f t="shared" si="39"/>
        <v>-4.8000000000000043</v>
      </c>
      <c r="U93" s="40">
        <f t="shared" si="40"/>
        <v>-0.60000000000000109</v>
      </c>
      <c r="V93" s="40">
        <f t="shared" si="29"/>
        <v>0.56666666666666676</v>
      </c>
      <c r="W93" s="40">
        <f t="shared" si="30"/>
        <v>0.51666666666666672</v>
      </c>
      <c r="X93" s="40">
        <f t="shared" si="31"/>
        <v>-0.11538461538461552</v>
      </c>
      <c r="Y93" s="46">
        <f t="shared" si="32"/>
        <v>-0.23872679045092868</v>
      </c>
      <c r="Z93" s="45">
        <f t="shared" si="33"/>
        <v>-5.0000000000000044E-2</v>
      </c>
      <c r="AA93" s="40">
        <f t="shared" si="34"/>
        <v>-0.15000000000000002</v>
      </c>
      <c r="AB93" s="40">
        <f t="shared" si="35"/>
        <v>-0.10000000000000003</v>
      </c>
      <c r="AC93" s="40">
        <f t="shared" si="36"/>
        <v>-4.9999999999999989E-2</v>
      </c>
      <c r="AD93" s="40">
        <f t="shared" si="37"/>
        <v>9.9999999999999978E-2</v>
      </c>
      <c r="AE93" s="40">
        <f t="shared" si="38"/>
        <v>5.0000000000000044E-2</v>
      </c>
      <c r="AF93" s="40">
        <v>-0.60000000000000009</v>
      </c>
      <c r="AG93" s="40">
        <v>-0.22222222222222232</v>
      </c>
      <c r="AH93" s="40">
        <v>0.16666666666666663</v>
      </c>
    </row>
    <row r="94" spans="1:34" x14ac:dyDescent="0.2">
      <c r="A94" s="40" t="s">
        <v>44</v>
      </c>
      <c r="B94" s="41">
        <v>105</v>
      </c>
      <c r="C94" s="41">
        <v>80</v>
      </c>
      <c r="D94" s="46" t="s">
        <v>91</v>
      </c>
      <c r="E94" s="46" t="s">
        <v>100</v>
      </c>
      <c r="F94" s="40" t="s">
        <v>71</v>
      </c>
      <c r="G94" s="47">
        <v>41179</v>
      </c>
      <c r="H94" s="44">
        <v>8.6199999999999992</v>
      </c>
      <c r="I94" s="40" t="s">
        <v>9</v>
      </c>
      <c r="J94" s="40">
        <v>9</v>
      </c>
      <c r="K94" s="45">
        <v>0.75</v>
      </c>
      <c r="L94" s="40">
        <v>0.8</v>
      </c>
      <c r="M94" s="40">
        <v>0.6</v>
      </c>
      <c r="N94" s="40">
        <v>0.65</v>
      </c>
      <c r="O94" s="40">
        <v>0.8</v>
      </c>
      <c r="P94" s="40">
        <v>0.6</v>
      </c>
      <c r="Q94" s="40">
        <v>0.65</v>
      </c>
      <c r="R94" s="40">
        <v>0.35</v>
      </c>
      <c r="S94" s="40">
        <f t="shared" si="28"/>
        <v>-0.38333333333333341</v>
      </c>
      <c r="T94" s="40">
        <f t="shared" si="39"/>
        <v>5.7500000000000027</v>
      </c>
      <c r="U94" s="40">
        <f t="shared" si="40"/>
        <v>0.50000000000000167</v>
      </c>
      <c r="V94" s="40">
        <f t="shared" si="29"/>
        <v>0.71666666666666667</v>
      </c>
      <c r="W94" s="40">
        <f t="shared" si="30"/>
        <v>0.68333333333333324</v>
      </c>
      <c r="X94" s="40">
        <f t="shared" si="31"/>
        <v>-0.11764705882352978</v>
      </c>
      <c r="Y94" s="46">
        <f t="shared" si="32"/>
        <v>-0.37151702786377816</v>
      </c>
      <c r="Z94" s="49">
        <f t="shared" si="33"/>
        <v>-3.3333333333333361E-2</v>
      </c>
      <c r="AA94" s="40">
        <f t="shared" si="34"/>
        <v>5.0000000000000044E-2</v>
      </c>
      <c r="AB94" s="40">
        <f t="shared" si="35"/>
        <v>-0.20000000000000007</v>
      </c>
      <c r="AC94" s="40">
        <f t="shared" si="36"/>
        <v>-5.0000000000000044E-2</v>
      </c>
      <c r="AD94" s="40">
        <f t="shared" si="37"/>
        <v>5.0000000000000044E-2</v>
      </c>
      <c r="AE94" s="40">
        <f t="shared" si="38"/>
        <v>0.15000000000000002</v>
      </c>
      <c r="AF94" s="40">
        <v>0.20000000000000018</v>
      </c>
      <c r="AG94" s="40">
        <v>-1.0000000000000004</v>
      </c>
      <c r="AH94" s="40">
        <v>0.12500000000000011</v>
      </c>
    </row>
    <row r="95" spans="1:34" x14ac:dyDescent="0.2">
      <c r="A95" s="40">
        <v>4006</v>
      </c>
      <c r="B95" s="41">
        <v>105</v>
      </c>
      <c r="C95" s="41">
        <v>79</v>
      </c>
      <c r="D95" s="46" t="s">
        <v>91</v>
      </c>
      <c r="E95" s="46" t="s">
        <v>100</v>
      </c>
      <c r="F95" s="40" t="s">
        <v>71</v>
      </c>
      <c r="G95" s="54">
        <v>41234</v>
      </c>
      <c r="H95" s="44">
        <v>8.632876712328768</v>
      </c>
      <c r="I95" s="40" t="s">
        <v>9</v>
      </c>
      <c r="J95" s="48">
        <v>10</v>
      </c>
      <c r="K95" s="45">
        <v>0.65</v>
      </c>
      <c r="L95" s="40">
        <v>0.5</v>
      </c>
      <c r="M95" s="40">
        <v>0.6</v>
      </c>
      <c r="N95" s="40">
        <v>0.65</v>
      </c>
      <c r="O95" s="40">
        <v>0.75</v>
      </c>
      <c r="P95" s="40">
        <v>0.75</v>
      </c>
      <c r="Q95" s="40">
        <v>0.65</v>
      </c>
      <c r="R95" s="40">
        <v>0.45</v>
      </c>
      <c r="S95" s="40">
        <f t="shared" si="28"/>
        <v>-0.31666666666666676</v>
      </c>
      <c r="T95" s="40">
        <f t="shared" si="39"/>
        <v>9.4999999999999734</v>
      </c>
      <c r="U95" s="40">
        <f t="shared" si="40"/>
        <v>-3.9999999999999867</v>
      </c>
      <c r="V95" s="40">
        <f t="shared" si="29"/>
        <v>0.58333333333333337</v>
      </c>
      <c r="W95" s="40">
        <f t="shared" si="30"/>
        <v>0.71666666666666667</v>
      </c>
      <c r="X95" s="40">
        <f t="shared" si="31"/>
        <v>0.31999999999999995</v>
      </c>
      <c r="Y95" s="46">
        <f t="shared" si="32"/>
        <v>1.1294117647058823</v>
      </c>
      <c r="Z95" s="45">
        <f t="shared" si="33"/>
        <v>0.1333333333333333</v>
      </c>
      <c r="AA95" s="40">
        <f t="shared" si="34"/>
        <v>9.9999999999999978E-2</v>
      </c>
      <c r="AB95" s="40">
        <f t="shared" si="35"/>
        <v>0.25</v>
      </c>
      <c r="AC95" s="40">
        <f t="shared" si="36"/>
        <v>9.9999999999999978E-2</v>
      </c>
      <c r="AD95" s="40">
        <f t="shared" si="37"/>
        <v>5.0000000000000044E-2</v>
      </c>
      <c r="AE95" s="40">
        <f t="shared" si="38"/>
        <v>-0.15000000000000002</v>
      </c>
      <c r="AF95" s="40">
        <v>0.28571428571428564</v>
      </c>
      <c r="AG95" s="40">
        <v>0.5</v>
      </c>
      <c r="AH95" s="40">
        <v>0.12500000000000011</v>
      </c>
    </row>
    <row r="96" spans="1:34" x14ac:dyDescent="0.2">
      <c r="A96" s="40">
        <v>2284</v>
      </c>
      <c r="B96" s="46">
        <v>103</v>
      </c>
      <c r="C96" s="46">
        <v>74</v>
      </c>
      <c r="D96" s="46" t="s">
        <v>91</v>
      </c>
      <c r="E96" s="46" t="s">
        <v>93</v>
      </c>
      <c r="F96" s="40" t="s">
        <v>71</v>
      </c>
      <c r="G96" s="51">
        <v>41123</v>
      </c>
      <c r="H96" s="44">
        <v>8.66</v>
      </c>
      <c r="I96" s="40" t="s">
        <v>9</v>
      </c>
      <c r="J96" s="40">
        <v>4</v>
      </c>
      <c r="K96" s="45">
        <v>0.65</v>
      </c>
      <c r="L96" s="40">
        <v>0.55000000000000004</v>
      </c>
      <c r="M96" s="40">
        <v>0.5</v>
      </c>
      <c r="N96" s="40">
        <v>0.5</v>
      </c>
      <c r="O96" s="40">
        <v>0.65</v>
      </c>
      <c r="P96" s="40">
        <v>0.65</v>
      </c>
      <c r="Q96" s="40">
        <v>0.85</v>
      </c>
      <c r="R96" s="40">
        <v>0.25</v>
      </c>
      <c r="S96" s="40">
        <f t="shared" si="28"/>
        <v>-0.10000000000000009</v>
      </c>
      <c r="T96" s="40">
        <f t="shared" si="39"/>
        <v>-0.54545454545454619</v>
      </c>
      <c r="U96" s="40">
        <f t="shared" si="40"/>
        <v>0.81818181818181812</v>
      </c>
      <c r="V96" s="40">
        <f t="shared" si="29"/>
        <v>0.56666666666666676</v>
      </c>
      <c r="W96" s="40">
        <f t="shared" si="30"/>
        <v>0.71666666666666667</v>
      </c>
      <c r="X96" s="40">
        <f t="shared" si="31"/>
        <v>0.34615384615384603</v>
      </c>
      <c r="Y96" s="46">
        <f t="shared" si="32"/>
        <v>1.2217194570135743</v>
      </c>
      <c r="Z96" s="49">
        <f t="shared" si="33"/>
        <v>0.14999999999999991</v>
      </c>
      <c r="AA96" s="40">
        <f t="shared" si="34"/>
        <v>0</v>
      </c>
      <c r="AB96" s="40">
        <f t="shared" si="35"/>
        <v>9.9999999999999978E-2</v>
      </c>
      <c r="AC96" s="40">
        <f t="shared" si="36"/>
        <v>0.15000000000000002</v>
      </c>
      <c r="AD96" s="57">
        <f t="shared" si="37"/>
        <v>0.35</v>
      </c>
      <c r="AE96" s="40">
        <f t="shared" si="38"/>
        <v>5.0000000000000044E-2</v>
      </c>
      <c r="AF96" s="40">
        <v>0</v>
      </c>
      <c r="AG96" s="40">
        <v>0.22222222222222218</v>
      </c>
      <c r="AH96" s="40">
        <v>0.7</v>
      </c>
    </row>
    <row r="97" spans="1:34" x14ac:dyDescent="0.2">
      <c r="A97" s="40" t="s">
        <v>42</v>
      </c>
      <c r="B97" s="41">
        <v>105</v>
      </c>
      <c r="C97" s="41">
        <v>79</v>
      </c>
      <c r="D97" s="46" t="s">
        <v>91</v>
      </c>
      <c r="E97" s="46" t="s">
        <v>100</v>
      </c>
      <c r="F97" s="40" t="s">
        <v>71</v>
      </c>
      <c r="G97" s="43">
        <v>41137</v>
      </c>
      <c r="H97" s="44">
        <v>8.73</v>
      </c>
      <c r="I97" s="40" t="s">
        <v>10</v>
      </c>
      <c r="J97" s="48">
        <v>10</v>
      </c>
      <c r="K97" s="45">
        <v>0.7</v>
      </c>
      <c r="L97" s="40">
        <v>0.75</v>
      </c>
      <c r="M97" s="40">
        <v>0.55000000000000004</v>
      </c>
      <c r="N97" s="40">
        <v>0.75</v>
      </c>
      <c r="O97" s="40">
        <v>0.9</v>
      </c>
      <c r="P97" s="40">
        <v>0.75</v>
      </c>
      <c r="Q97" s="40">
        <v>0.65</v>
      </c>
      <c r="R97" s="40">
        <v>0.2</v>
      </c>
      <c r="S97" s="40">
        <f t="shared" si="28"/>
        <v>-0.10000000000000009</v>
      </c>
      <c r="T97" s="40">
        <f t="shared" si="39"/>
        <v>-0.75000000000000089</v>
      </c>
      <c r="U97" s="40">
        <f t="shared" si="40"/>
        <v>0.75</v>
      </c>
      <c r="V97" s="40">
        <f t="shared" si="29"/>
        <v>0.66666666666666663</v>
      </c>
      <c r="W97" s="40">
        <f t="shared" si="30"/>
        <v>0.76666666666666661</v>
      </c>
      <c r="X97" s="40">
        <f t="shared" si="31"/>
        <v>0.29999999999999988</v>
      </c>
      <c r="Y97" s="46">
        <f t="shared" si="32"/>
        <v>1.2857142857142849</v>
      </c>
      <c r="Z97" s="49">
        <f t="shared" si="33"/>
        <v>9.9999999999999936E-2</v>
      </c>
      <c r="AA97" s="40">
        <f t="shared" si="34"/>
        <v>0.20000000000000007</v>
      </c>
      <c r="AB97" s="40">
        <f t="shared" si="35"/>
        <v>0</v>
      </c>
      <c r="AC97" s="40">
        <f t="shared" si="36"/>
        <v>0</v>
      </c>
      <c r="AD97" s="40">
        <f t="shared" si="37"/>
        <v>9.9999999999999978E-2</v>
      </c>
      <c r="AE97" s="40">
        <f t="shared" si="38"/>
        <v>0</v>
      </c>
      <c r="AF97" s="40">
        <v>0.66666666666666674</v>
      </c>
      <c r="AG97" s="40">
        <v>0</v>
      </c>
      <c r="AH97" s="40">
        <v>0.22222222222222218</v>
      </c>
    </row>
    <row r="98" spans="1:34" x14ac:dyDescent="0.2">
      <c r="A98" s="40" t="s">
        <v>33</v>
      </c>
      <c r="B98" s="41">
        <v>107</v>
      </c>
      <c r="C98" s="41">
        <v>78</v>
      </c>
      <c r="D98" s="46" t="s">
        <v>91</v>
      </c>
      <c r="E98" s="46" t="s">
        <v>93</v>
      </c>
      <c r="F98" s="40" t="s">
        <v>71</v>
      </c>
      <c r="G98" s="47">
        <v>41123</v>
      </c>
      <c r="H98" s="44">
        <v>8.76</v>
      </c>
      <c r="I98" s="40" t="s">
        <v>9</v>
      </c>
      <c r="J98" s="40">
        <v>4</v>
      </c>
      <c r="K98" s="45">
        <v>0.85</v>
      </c>
      <c r="L98" s="40">
        <v>0.7</v>
      </c>
      <c r="M98" s="40">
        <v>0.55000000000000004</v>
      </c>
      <c r="N98" s="40">
        <v>0.45</v>
      </c>
      <c r="O98" s="40">
        <v>0.75</v>
      </c>
      <c r="P98" s="40">
        <v>0.75</v>
      </c>
      <c r="Q98" s="40">
        <v>0.5</v>
      </c>
      <c r="R98" s="40">
        <v>0.55000000000000004</v>
      </c>
      <c r="S98" s="40">
        <f t="shared" ref="S98:S129" si="41">W98-(V98+R98)</f>
        <v>-0.58333333333333337</v>
      </c>
      <c r="T98" s="40">
        <f t="shared" si="39"/>
        <v>2.3333333333333335</v>
      </c>
      <c r="U98" s="40">
        <f t="shared" si="40"/>
        <v>0.13333333333333286</v>
      </c>
      <c r="V98" s="40">
        <f t="shared" ref="V98:V129" si="42">(K98+L98+M98)/3</f>
        <v>0.69999999999999984</v>
      </c>
      <c r="W98" s="40">
        <f t="shared" ref="W98:W129" si="43">(O98+P98+Q98)/3</f>
        <v>0.66666666666666663</v>
      </c>
      <c r="X98" s="40">
        <f t="shared" ref="X98:X129" si="44">(W98-V98)/(1-V98)</f>
        <v>-0.11111111111111066</v>
      </c>
      <c r="Y98" s="46">
        <f t="shared" ref="Y98:Y129" si="45">(W98-V98)/((1-V98)*(1-W98))</f>
        <v>-0.33333333333333193</v>
      </c>
      <c r="Z98" s="49">
        <f t="shared" ref="Z98:Z129" si="46">(-((K98+L98+M98))+((O98+P98+Q98)))/3</f>
        <v>-3.3333333333333215E-2</v>
      </c>
      <c r="AA98" s="40">
        <f t="shared" ref="AA98:AA129" si="47">O98-K98</f>
        <v>-9.9999999999999978E-2</v>
      </c>
      <c r="AB98" s="40">
        <f t="shared" ref="AB98:AB129" si="48">P98-L98</f>
        <v>5.0000000000000044E-2</v>
      </c>
      <c r="AC98" s="40">
        <f t="shared" ref="AC98:AC129" si="49">P98-N98</f>
        <v>0.3</v>
      </c>
      <c r="AD98" s="40">
        <f t="shared" ref="AD98:AD129" si="50">Q98-M98</f>
        <v>-5.0000000000000044E-2</v>
      </c>
      <c r="AE98" s="40">
        <f t="shared" ref="AE98:AE129" si="51">L98-N98</f>
        <v>0.24999999999999994</v>
      </c>
      <c r="AF98" s="40">
        <v>-0.66666666666666641</v>
      </c>
      <c r="AG98" s="40">
        <v>0.1666666666666668</v>
      </c>
      <c r="AH98" s="40">
        <v>-0.11111111111111122</v>
      </c>
    </row>
    <row r="99" spans="1:34" x14ac:dyDescent="0.2">
      <c r="A99" s="40" t="s">
        <v>21</v>
      </c>
      <c r="B99" s="41">
        <v>110</v>
      </c>
      <c r="C99" s="41">
        <v>80</v>
      </c>
      <c r="D99" s="46" t="s">
        <v>91</v>
      </c>
      <c r="E99" s="46" t="s">
        <v>100</v>
      </c>
      <c r="F99" s="40" t="s">
        <v>71</v>
      </c>
      <c r="G99" s="47">
        <v>41074</v>
      </c>
      <c r="H99" s="44">
        <v>8.84</v>
      </c>
      <c r="I99" s="40" t="s">
        <v>9</v>
      </c>
      <c r="J99" s="40">
        <v>8</v>
      </c>
      <c r="K99" s="45">
        <v>0.9</v>
      </c>
      <c r="L99" s="40">
        <v>0.85</v>
      </c>
      <c r="M99" s="40">
        <v>0.65</v>
      </c>
      <c r="N99" s="40">
        <v>0.6</v>
      </c>
      <c r="O99" s="40">
        <v>0.9</v>
      </c>
      <c r="P99" s="40">
        <v>0.85</v>
      </c>
      <c r="Q99" s="40">
        <v>0.8</v>
      </c>
      <c r="R99" s="40">
        <v>0.5</v>
      </c>
      <c r="S99" s="40">
        <f t="shared" si="41"/>
        <v>-0.44999999999999984</v>
      </c>
      <c r="T99" s="40">
        <f t="shared" si="39"/>
        <v>1.5000000000000004</v>
      </c>
      <c r="U99" s="40">
        <f t="shared" si="40"/>
        <v>-0.16666666666666691</v>
      </c>
      <c r="V99" s="40">
        <f t="shared" si="42"/>
        <v>0.79999999999999993</v>
      </c>
      <c r="W99" s="40">
        <f t="shared" si="43"/>
        <v>0.85</v>
      </c>
      <c r="X99" s="40">
        <f t="shared" si="44"/>
        <v>0.25000000000000011</v>
      </c>
      <c r="Y99" s="46">
        <f t="shared" si="45"/>
        <v>1.6666666666666674</v>
      </c>
      <c r="Z99" s="49">
        <f t="shared" si="46"/>
        <v>4.9999999999999968E-2</v>
      </c>
      <c r="AA99" s="40">
        <f t="shared" si="47"/>
        <v>0</v>
      </c>
      <c r="AB99" s="40">
        <f t="shared" si="48"/>
        <v>0</v>
      </c>
      <c r="AC99" s="40">
        <f t="shared" si="49"/>
        <v>0.25</v>
      </c>
      <c r="AD99" s="40">
        <f t="shared" si="50"/>
        <v>0.15000000000000002</v>
      </c>
      <c r="AE99" s="40">
        <f t="shared" si="51"/>
        <v>0.25</v>
      </c>
      <c r="AF99" s="40">
        <v>0</v>
      </c>
      <c r="AG99" s="40">
        <v>0</v>
      </c>
      <c r="AH99" s="40">
        <v>0.42857142857142866</v>
      </c>
    </row>
    <row r="100" spans="1:34" x14ac:dyDescent="0.2">
      <c r="A100" s="40">
        <v>1875</v>
      </c>
      <c r="B100" s="46">
        <v>120</v>
      </c>
      <c r="C100" s="46">
        <v>87</v>
      </c>
      <c r="D100" s="46" t="s">
        <v>91</v>
      </c>
      <c r="E100" s="46" t="s">
        <v>92</v>
      </c>
      <c r="F100" s="40" t="s">
        <v>71</v>
      </c>
      <c r="G100" s="47">
        <v>41056</v>
      </c>
      <c r="H100" s="44">
        <v>8.8800000000000008</v>
      </c>
      <c r="I100" s="40" t="s">
        <v>9</v>
      </c>
      <c r="J100" s="40">
        <v>1</v>
      </c>
      <c r="K100" s="45">
        <v>0.75</v>
      </c>
      <c r="L100" s="40">
        <v>0.65</v>
      </c>
      <c r="M100" s="40">
        <v>0.65</v>
      </c>
      <c r="N100" s="40">
        <v>0.75</v>
      </c>
      <c r="O100" s="40">
        <v>1</v>
      </c>
      <c r="P100" s="40">
        <v>0.7</v>
      </c>
      <c r="Q100" s="40">
        <v>0.65</v>
      </c>
      <c r="R100" s="40">
        <v>0.35</v>
      </c>
      <c r="S100" s="40">
        <f t="shared" si="41"/>
        <v>-0.24999999999999989</v>
      </c>
      <c r="T100" s="40">
        <f t="shared" si="39"/>
        <v>7.5000000000000231</v>
      </c>
      <c r="U100" s="40">
        <f t="shared" si="40"/>
        <v>-3.0000000000000133</v>
      </c>
      <c r="V100" s="40">
        <f t="shared" si="42"/>
        <v>0.68333333333333324</v>
      </c>
      <c r="W100" s="40">
        <f t="shared" si="43"/>
        <v>0.78333333333333333</v>
      </c>
      <c r="X100" s="40">
        <f t="shared" si="44"/>
        <v>0.31578947368421073</v>
      </c>
      <c r="Y100" s="46">
        <f t="shared" si="45"/>
        <v>1.4574898785425108</v>
      </c>
      <c r="Z100" s="49">
        <f t="shared" si="46"/>
        <v>0.10000000000000009</v>
      </c>
      <c r="AA100" s="40">
        <f t="shared" si="47"/>
        <v>0.25</v>
      </c>
      <c r="AB100" s="40">
        <f t="shared" si="48"/>
        <v>4.9999999999999933E-2</v>
      </c>
      <c r="AC100" s="40">
        <f t="shared" si="49"/>
        <v>-5.0000000000000044E-2</v>
      </c>
      <c r="AD100" s="40">
        <f t="shared" si="50"/>
        <v>0</v>
      </c>
      <c r="AE100" s="40">
        <f t="shared" si="51"/>
        <v>-9.9999999999999978E-2</v>
      </c>
      <c r="AF100" s="40">
        <v>1</v>
      </c>
      <c r="AG100" s="40">
        <v>0.14285714285714268</v>
      </c>
      <c r="AH100" s="40">
        <v>0</v>
      </c>
    </row>
    <row r="101" spans="1:34" x14ac:dyDescent="0.2">
      <c r="A101" s="40">
        <v>4012</v>
      </c>
      <c r="B101" s="41">
        <v>105</v>
      </c>
      <c r="C101" s="41">
        <v>77</v>
      </c>
      <c r="D101" s="46" t="s">
        <v>91</v>
      </c>
      <c r="E101" s="46" t="s">
        <v>93</v>
      </c>
      <c r="F101" s="40" t="s">
        <v>71</v>
      </c>
      <c r="G101" s="54">
        <v>41102</v>
      </c>
      <c r="H101" s="44">
        <v>9.0356164383561648</v>
      </c>
      <c r="I101" s="40" t="s">
        <v>10</v>
      </c>
      <c r="J101" s="40">
        <v>9</v>
      </c>
      <c r="K101" s="45">
        <v>0.8</v>
      </c>
      <c r="L101" s="40">
        <v>0.75</v>
      </c>
      <c r="M101" s="40">
        <v>0.6</v>
      </c>
      <c r="N101" s="40">
        <v>0.7</v>
      </c>
      <c r="O101" s="40">
        <v>0.75</v>
      </c>
      <c r="P101" s="40">
        <v>0.85</v>
      </c>
      <c r="Q101" s="40">
        <v>0.5</v>
      </c>
      <c r="R101" s="40">
        <v>0.4</v>
      </c>
      <c r="S101" s="40">
        <f t="shared" si="41"/>
        <v>-0.41666666666666663</v>
      </c>
      <c r="T101" s="40">
        <f t="shared" si="39"/>
        <v>3.5714285714285703</v>
      </c>
      <c r="U101" s="40">
        <f t="shared" si="40"/>
        <v>0.14285714285714232</v>
      </c>
      <c r="V101" s="40">
        <f t="shared" si="42"/>
        <v>0.71666666666666667</v>
      </c>
      <c r="W101" s="40">
        <f t="shared" si="43"/>
        <v>0.70000000000000007</v>
      </c>
      <c r="X101" s="40">
        <f t="shared" si="44"/>
        <v>-5.8823529411764497E-2</v>
      </c>
      <c r="Y101" s="46">
        <f t="shared" si="45"/>
        <v>-0.19607843137254838</v>
      </c>
      <c r="Z101" s="45">
        <f t="shared" si="46"/>
        <v>-1.6666666666666607E-2</v>
      </c>
      <c r="AA101" s="40">
        <f t="shared" si="47"/>
        <v>-5.0000000000000044E-2</v>
      </c>
      <c r="AB101" s="40">
        <f t="shared" si="48"/>
        <v>9.9999999999999978E-2</v>
      </c>
      <c r="AC101" s="40">
        <f t="shared" si="49"/>
        <v>0.15000000000000002</v>
      </c>
      <c r="AD101" s="40">
        <f t="shared" si="50"/>
        <v>-9.9999999999999978E-2</v>
      </c>
      <c r="AE101" s="40">
        <f t="shared" si="51"/>
        <v>5.0000000000000044E-2</v>
      </c>
      <c r="AF101" s="40">
        <v>-0.25000000000000028</v>
      </c>
      <c r="AG101" s="40">
        <v>0.39999999999999991</v>
      </c>
      <c r="AH101" s="40">
        <v>-0.24999999999999994</v>
      </c>
    </row>
    <row r="102" spans="1:34" x14ac:dyDescent="0.2">
      <c r="A102" s="40">
        <v>4025</v>
      </c>
      <c r="B102" s="41">
        <v>116</v>
      </c>
      <c r="C102" s="41">
        <v>86</v>
      </c>
      <c r="D102" s="46" t="s">
        <v>91</v>
      </c>
      <c r="E102" s="46" t="s">
        <v>93</v>
      </c>
      <c r="F102" s="40" t="s">
        <v>71</v>
      </c>
      <c r="G102" s="54">
        <v>41085</v>
      </c>
      <c r="H102" s="44">
        <v>9.0410958904109595</v>
      </c>
      <c r="I102" s="40" t="s">
        <v>9</v>
      </c>
      <c r="J102" s="40">
        <v>9</v>
      </c>
      <c r="K102" s="45">
        <v>0.85</v>
      </c>
      <c r="L102" s="40">
        <v>0.8</v>
      </c>
      <c r="M102" s="40">
        <v>0.7</v>
      </c>
      <c r="N102" s="40">
        <v>0.65</v>
      </c>
      <c r="O102" s="40">
        <v>0.85</v>
      </c>
      <c r="P102" s="40">
        <v>0.9</v>
      </c>
      <c r="Q102" s="40">
        <v>0.75</v>
      </c>
      <c r="R102" s="40">
        <v>0.7</v>
      </c>
      <c r="S102" s="40">
        <f t="shared" si="41"/>
        <v>-0.6499999999999998</v>
      </c>
      <c r="T102" s="40">
        <f t="shared" si="39"/>
        <v>1.3448275862068966</v>
      </c>
      <c r="U102" s="40">
        <f t="shared" si="40"/>
        <v>-0.10344827586206932</v>
      </c>
      <c r="V102" s="40">
        <f t="shared" si="42"/>
        <v>0.78333333333333321</v>
      </c>
      <c r="W102" s="40">
        <f t="shared" si="43"/>
        <v>0.83333333333333337</v>
      </c>
      <c r="X102" s="40">
        <f t="shared" si="44"/>
        <v>0.23076923076923136</v>
      </c>
      <c r="Y102" s="46">
        <f t="shared" si="45"/>
        <v>1.3846153846153886</v>
      </c>
      <c r="Z102" s="45">
        <f t="shared" si="46"/>
        <v>5.0000000000000121E-2</v>
      </c>
      <c r="AA102" s="40">
        <f t="shared" si="47"/>
        <v>0</v>
      </c>
      <c r="AB102" s="40">
        <f t="shared" si="48"/>
        <v>9.9999999999999978E-2</v>
      </c>
      <c r="AC102" s="40">
        <f t="shared" si="49"/>
        <v>0.25</v>
      </c>
      <c r="AD102" s="40">
        <f t="shared" si="50"/>
        <v>5.0000000000000044E-2</v>
      </c>
      <c r="AE102" s="40">
        <f t="shared" si="51"/>
        <v>0.15000000000000002</v>
      </c>
      <c r="AF102" s="40">
        <v>0</v>
      </c>
      <c r="AG102" s="40">
        <v>0.5</v>
      </c>
      <c r="AH102" s="40">
        <v>0.1666666666666668</v>
      </c>
    </row>
    <row r="103" spans="1:34" x14ac:dyDescent="0.2">
      <c r="A103" s="40" t="s">
        <v>32</v>
      </c>
      <c r="B103" s="41">
        <v>120</v>
      </c>
      <c r="C103" s="41">
        <v>88</v>
      </c>
      <c r="D103" s="46" t="s">
        <v>91</v>
      </c>
      <c r="E103" s="46" t="s">
        <v>93</v>
      </c>
      <c r="F103" s="40" t="s">
        <v>71</v>
      </c>
      <c r="G103" s="47">
        <v>40981</v>
      </c>
      <c r="H103" s="44">
        <v>9.14</v>
      </c>
      <c r="I103" s="40" t="s">
        <v>9</v>
      </c>
      <c r="J103" s="48">
        <v>10</v>
      </c>
      <c r="K103" s="45">
        <v>0.9</v>
      </c>
      <c r="L103" s="40">
        <v>0.8</v>
      </c>
      <c r="M103" s="40">
        <v>0.55000000000000004</v>
      </c>
      <c r="N103" s="40">
        <v>0.65</v>
      </c>
      <c r="O103" s="40">
        <v>0.9</v>
      </c>
      <c r="P103" s="40">
        <v>0.95</v>
      </c>
      <c r="Q103" s="40">
        <v>0.75</v>
      </c>
      <c r="R103" s="40">
        <v>0.35</v>
      </c>
      <c r="S103" s="40">
        <f t="shared" si="41"/>
        <v>-0.23333333333333339</v>
      </c>
      <c r="T103" s="40">
        <f t="shared" si="39"/>
        <v>2.3333333333333317</v>
      </c>
      <c r="U103" s="40">
        <f t="shared" si="40"/>
        <v>-1.1666666666666659</v>
      </c>
      <c r="V103" s="40">
        <f t="shared" si="42"/>
        <v>0.75</v>
      </c>
      <c r="W103" s="40">
        <f t="shared" si="43"/>
        <v>0.8666666666666667</v>
      </c>
      <c r="X103" s="40">
        <f t="shared" si="44"/>
        <v>0.46666666666666679</v>
      </c>
      <c r="Y103" s="46">
        <f t="shared" si="45"/>
        <v>3.5000000000000018</v>
      </c>
      <c r="Z103" s="49">
        <f t="shared" si="46"/>
        <v>0.1166666666666667</v>
      </c>
      <c r="AA103" s="40">
        <f t="shared" si="47"/>
        <v>0</v>
      </c>
      <c r="AB103" s="40">
        <f t="shared" si="48"/>
        <v>0.14999999999999991</v>
      </c>
      <c r="AC103" s="40">
        <f t="shared" si="49"/>
        <v>0.29999999999999993</v>
      </c>
      <c r="AD103" s="40">
        <f t="shared" si="50"/>
        <v>0.19999999999999996</v>
      </c>
      <c r="AE103" s="40">
        <f t="shared" si="51"/>
        <v>0.15000000000000002</v>
      </c>
      <c r="AF103" s="40">
        <v>0</v>
      </c>
      <c r="AG103" s="40">
        <v>0.74999999999999978</v>
      </c>
      <c r="AH103" s="40">
        <v>0.44444444444444436</v>
      </c>
    </row>
    <row r="104" spans="1:34" x14ac:dyDescent="0.2">
      <c r="A104" s="40" t="s">
        <v>17</v>
      </c>
      <c r="B104" s="41">
        <v>88</v>
      </c>
      <c r="C104" s="41">
        <v>68</v>
      </c>
      <c r="D104" s="46" t="s">
        <v>91</v>
      </c>
      <c r="E104" s="46" t="s">
        <v>100</v>
      </c>
      <c r="F104" s="40" t="s">
        <v>71</v>
      </c>
      <c r="G104" s="47">
        <v>40944</v>
      </c>
      <c r="H104" s="44">
        <v>9.19</v>
      </c>
      <c r="I104" s="40" t="s">
        <v>10</v>
      </c>
      <c r="J104" s="48">
        <v>10</v>
      </c>
      <c r="K104" s="45">
        <v>0.85</v>
      </c>
      <c r="L104" s="40">
        <v>0.85</v>
      </c>
      <c r="M104" s="40">
        <v>0.75</v>
      </c>
      <c r="N104" s="40">
        <v>0.75</v>
      </c>
      <c r="O104" s="40">
        <v>0.85</v>
      </c>
      <c r="P104" s="40">
        <v>0.84</v>
      </c>
      <c r="Q104" s="40">
        <v>0.63</v>
      </c>
      <c r="R104" s="40">
        <v>0.26</v>
      </c>
      <c r="S104" s="40">
        <f t="shared" si="41"/>
        <v>-0.30333333333333334</v>
      </c>
      <c r="T104" s="40">
        <f t="shared" si="39"/>
        <v>3.956521739130435</v>
      </c>
      <c r="U104" s="40">
        <f t="shared" si="40"/>
        <v>0.56521739130434934</v>
      </c>
      <c r="V104" s="40">
        <f t="shared" si="42"/>
        <v>0.81666666666666676</v>
      </c>
      <c r="W104" s="40">
        <f t="shared" si="43"/>
        <v>0.77333333333333332</v>
      </c>
      <c r="X104" s="40">
        <f t="shared" si="44"/>
        <v>-0.23636363636363711</v>
      </c>
      <c r="Y104" s="46">
        <f t="shared" si="45"/>
        <v>-1.0427807486631047</v>
      </c>
      <c r="Z104" s="49">
        <f t="shared" si="46"/>
        <v>-4.3333333333333446E-2</v>
      </c>
      <c r="AA104" s="40">
        <f t="shared" si="47"/>
        <v>0</v>
      </c>
      <c r="AB104" s="40">
        <f t="shared" si="48"/>
        <v>-1.0000000000000009E-2</v>
      </c>
      <c r="AC104" s="40">
        <f t="shared" si="49"/>
        <v>8.9999999999999969E-2</v>
      </c>
      <c r="AD104" s="40">
        <f t="shared" si="50"/>
        <v>-0.12</v>
      </c>
      <c r="AE104" s="40">
        <f t="shared" si="51"/>
        <v>9.9999999999999978E-2</v>
      </c>
      <c r="AF104" s="40">
        <v>0</v>
      </c>
      <c r="AG104" s="40">
        <v>-6.6666666666666721E-2</v>
      </c>
      <c r="AH104" s="40">
        <v>-0.48</v>
      </c>
    </row>
    <row r="105" spans="1:34" x14ac:dyDescent="0.2">
      <c r="A105" s="40">
        <v>1021</v>
      </c>
      <c r="B105" s="46">
        <v>84</v>
      </c>
      <c r="C105" s="46">
        <v>62</v>
      </c>
      <c r="D105" s="46" t="s">
        <v>91</v>
      </c>
      <c r="E105" s="46" t="s">
        <v>92</v>
      </c>
      <c r="F105" s="40" t="s">
        <v>71</v>
      </c>
      <c r="G105" s="51">
        <v>40944</v>
      </c>
      <c r="H105" s="44">
        <v>9.25</v>
      </c>
      <c r="I105" s="40" t="s">
        <v>10</v>
      </c>
      <c r="J105" s="40">
        <v>10</v>
      </c>
      <c r="K105" s="45">
        <v>0.75</v>
      </c>
      <c r="L105" s="40">
        <v>0.75</v>
      </c>
      <c r="M105" s="40">
        <v>0.55000000000000004</v>
      </c>
      <c r="N105" s="40">
        <v>0.55000000000000004</v>
      </c>
      <c r="O105" s="40">
        <v>0.9</v>
      </c>
      <c r="P105" s="40">
        <v>0.85</v>
      </c>
      <c r="Q105" s="40">
        <v>0.9</v>
      </c>
      <c r="R105" s="40">
        <v>0.45</v>
      </c>
      <c r="S105" s="40">
        <f t="shared" si="41"/>
        <v>-0.25</v>
      </c>
      <c r="T105" s="40">
        <f t="shared" si="39"/>
        <v>1.8750000000000004</v>
      </c>
      <c r="U105" s="40">
        <f t="shared" si="40"/>
        <v>-1.5000000000000009</v>
      </c>
      <c r="V105" s="40">
        <f t="shared" si="42"/>
        <v>0.68333333333333324</v>
      </c>
      <c r="W105" s="40">
        <f t="shared" si="43"/>
        <v>0.8833333333333333</v>
      </c>
      <c r="X105" s="40">
        <f t="shared" si="44"/>
        <v>0.63157894736842102</v>
      </c>
      <c r="Y105" s="46">
        <f t="shared" si="45"/>
        <v>5.413533834586465</v>
      </c>
      <c r="Z105" s="49">
        <f t="shared" si="46"/>
        <v>0.20000000000000004</v>
      </c>
      <c r="AA105" s="40">
        <f t="shared" si="47"/>
        <v>0.15000000000000002</v>
      </c>
      <c r="AB105" s="40">
        <f t="shared" si="48"/>
        <v>9.9999999999999978E-2</v>
      </c>
      <c r="AC105" s="40">
        <f t="shared" si="49"/>
        <v>0.29999999999999993</v>
      </c>
      <c r="AD105" s="40">
        <f t="shared" si="50"/>
        <v>0.35</v>
      </c>
      <c r="AE105" s="40">
        <f t="shared" si="51"/>
        <v>0.19999999999999996</v>
      </c>
      <c r="AF105" s="40">
        <v>0.60000000000000009</v>
      </c>
      <c r="AG105" s="40">
        <v>0.39999999999999991</v>
      </c>
      <c r="AH105" s="40">
        <v>0.77777777777777779</v>
      </c>
    </row>
    <row r="106" spans="1:34" x14ac:dyDescent="0.2">
      <c r="A106" s="40">
        <v>3004</v>
      </c>
      <c r="B106" s="41">
        <v>94</v>
      </c>
      <c r="C106" s="41">
        <v>74</v>
      </c>
      <c r="D106" s="46" t="s">
        <v>91</v>
      </c>
      <c r="E106" s="46" t="s">
        <v>93</v>
      </c>
      <c r="F106" s="40" t="s">
        <v>71</v>
      </c>
      <c r="G106" s="51">
        <v>40936</v>
      </c>
      <c r="H106" s="44">
        <v>9.3945205479452056</v>
      </c>
      <c r="I106" s="40" t="s">
        <v>9</v>
      </c>
      <c r="J106" s="40">
        <v>10</v>
      </c>
      <c r="K106" s="45">
        <v>0.8</v>
      </c>
      <c r="L106" s="40">
        <v>1</v>
      </c>
      <c r="M106" s="40">
        <v>0.65</v>
      </c>
      <c r="N106" s="40">
        <v>0.85</v>
      </c>
      <c r="O106" s="40">
        <v>0.95</v>
      </c>
      <c r="P106" s="40">
        <v>0.85</v>
      </c>
      <c r="Q106" s="40">
        <v>0.85</v>
      </c>
      <c r="R106" s="40">
        <v>0.65</v>
      </c>
      <c r="S106" s="40">
        <f t="shared" si="41"/>
        <v>-0.58333333333333348</v>
      </c>
      <c r="T106" s="40">
        <f t="shared" si="39"/>
        <v>1.25</v>
      </c>
      <c r="U106" s="40">
        <f t="shared" si="40"/>
        <v>-0.14285714285714254</v>
      </c>
      <c r="V106" s="40">
        <f t="shared" si="42"/>
        <v>0.81666666666666676</v>
      </c>
      <c r="W106" s="40">
        <f t="shared" si="43"/>
        <v>0.8833333333333333</v>
      </c>
      <c r="X106" s="40">
        <f t="shared" si="44"/>
        <v>0.36363636363636315</v>
      </c>
      <c r="Y106" s="46">
        <f t="shared" si="45"/>
        <v>3.1168831168831117</v>
      </c>
      <c r="Z106" s="45">
        <f t="shared" si="46"/>
        <v>6.6666666666666582E-2</v>
      </c>
      <c r="AA106" s="40">
        <f t="shared" si="47"/>
        <v>0.14999999999999991</v>
      </c>
      <c r="AB106" s="40">
        <f t="shared" si="48"/>
        <v>-0.15000000000000002</v>
      </c>
      <c r="AC106" s="40">
        <f t="shared" si="49"/>
        <v>0</v>
      </c>
      <c r="AD106" s="40">
        <f t="shared" si="50"/>
        <v>0.19999999999999996</v>
      </c>
      <c r="AE106" s="40">
        <f t="shared" si="51"/>
        <v>0.15000000000000002</v>
      </c>
      <c r="AF106" s="40">
        <v>0.74999999999999978</v>
      </c>
      <c r="AG106" s="40">
        <v>0</v>
      </c>
      <c r="AH106" s="40">
        <v>0.57142857142857129</v>
      </c>
    </row>
    <row r="107" spans="1:34" x14ac:dyDescent="0.2">
      <c r="A107" s="40">
        <v>4112</v>
      </c>
      <c r="B107" s="41">
        <v>94</v>
      </c>
      <c r="C107" s="41">
        <v>72</v>
      </c>
      <c r="D107" s="46" t="s">
        <v>91</v>
      </c>
      <c r="E107" s="46" t="s">
        <v>100</v>
      </c>
      <c r="F107" s="40" t="s">
        <v>71</v>
      </c>
      <c r="G107" s="43">
        <v>40957</v>
      </c>
      <c r="H107" s="44">
        <v>9.4219178082191775</v>
      </c>
      <c r="I107" s="40" t="s">
        <v>10</v>
      </c>
      <c r="J107" s="40">
        <v>9</v>
      </c>
      <c r="K107" s="45">
        <v>0.85</v>
      </c>
      <c r="L107" s="40">
        <v>0.7</v>
      </c>
      <c r="M107" s="40">
        <v>0.8</v>
      </c>
      <c r="N107" s="40">
        <v>0.45</v>
      </c>
      <c r="O107" s="40">
        <v>0.55000000000000004</v>
      </c>
      <c r="P107" s="40">
        <v>0.6</v>
      </c>
      <c r="Q107" s="40">
        <v>0.45</v>
      </c>
      <c r="R107" s="40">
        <v>0.2</v>
      </c>
      <c r="S107" s="40">
        <f t="shared" si="41"/>
        <v>-0.44999999999999984</v>
      </c>
      <c r="T107" s="40">
        <f t="shared" si="39"/>
        <v>-26.999999999999726</v>
      </c>
      <c r="U107" s="40">
        <f t="shared" si="40"/>
        <v>-14.999999999999847</v>
      </c>
      <c r="V107" s="40">
        <f t="shared" si="42"/>
        <v>0.78333333333333321</v>
      </c>
      <c r="W107" s="40">
        <f t="shared" si="43"/>
        <v>0.53333333333333333</v>
      </c>
      <c r="X107" s="40">
        <f t="shared" si="44"/>
        <v>-1.1538461538461526</v>
      </c>
      <c r="Y107" s="46">
        <f t="shared" si="45"/>
        <v>-2.47252747252747</v>
      </c>
      <c r="Z107" s="45">
        <f t="shared" si="46"/>
        <v>-0.24999999999999992</v>
      </c>
      <c r="AA107" s="40">
        <f t="shared" si="47"/>
        <v>-0.29999999999999993</v>
      </c>
      <c r="AB107" s="40">
        <f t="shared" si="48"/>
        <v>-9.9999999999999978E-2</v>
      </c>
      <c r="AC107" s="40">
        <f t="shared" si="49"/>
        <v>0.14999999999999997</v>
      </c>
      <c r="AD107" s="40">
        <f t="shared" si="50"/>
        <v>-0.35000000000000003</v>
      </c>
      <c r="AE107" s="40">
        <f t="shared" si="51"/>
        <v>0.24999999999999994</v>
      </c>
      <c r="AF107" s="40">
        <v>-1.9999999999999993</v>
      </c>
      <c r="AG107" s="40">
        <v>-0.3333333333333332</v>
      </c>
      <c r="AH107" s="40">
        <v>-1.7500000000000004</v>
      </c>
    </row>
    <row r="108" spans="1:34" x14ac:dyDescent="0.2">
      <c r="A108" s="40" t="s">
        <v>56</v>
      </c>
      <c r="B108" s="41">
        <v>110</v>
      </c>
      <c r="C108" s="41">
        <v>82</v>
      </c>
      <c r="D108" s="46" t="s">
        <v>91</v>
      </c>
      <c r="E108" s="46" t="s">
        <v>100</v>
      </c>
      <c r="F108" s="40" t="s">
        <v>71</v>
      </c>
      <c r="G108" s="55">
        <v>40893</v>
      </c>
      <c r="H108" s="50">
        <v>9.4328767123287669</v>
      </c>
      <c r="I108" s="40" t="s">
        <v>9</v>
      </c>
      <c r="J108" s="48">
        <v>10</v>
      </c>
      <c r="K108" s="45">
        <v>0.75</v>
      </c>
      <c r="L108" s="40">
        <v>0.65</v>
      </c>
      <c r="M108" s="40">
        <v>0.8</v>
      </c>
      <c r="N108" s="40">
        <v>0.7</v>
      </c>
      <c r="O108" s="40">
        <v>0.9</v>
      </c>
      <c r="P108" s="40">
        <v>0.9</v>
      </c>
      <c r="Q108" s="40">
        <v>0.85</v>
      </c>
      <c r="R108" s="40">
        <v>0.7</v>
      </c>
      <c r="S108" s="40">
        <f t="shared" si="41"/>
        <v>-0.55000000000000004</v>
      </c>
      <c r="T108" s="40">
        <f t="shared" si="39"/>
        <v>1.2692307692307694</v>
      </c>
      <c r="U108" s="40">
        <f t="shared" si="40"/>
        <v>-0.34615384615384592</v>
      </c>
      <c r="V108" s="40">
        <f t="shared" si="42"/>
        <v>0.73333333333333339</v>
      </c>
      <c r="W108" s="40">
        <f t="shared" si="43"/>
        <v>0.8833333333333333</v>
      </c>
      <c r="X108" s="40">
        <f t="shared" si="44"/>
        <v>0.56249999999999978</v>
      </c>
      <c r="Y108" s="46">
        <f t="shared" si="45"/>
        <v>4.8214285714285685</v>
      </c>
      <c r="Z108" s="49">
        <f t="shared" si="46"/>
        <v>0.14999999999999991</v>
      </c>
      <c r="AA108" s="40">
        <f t="shared" si="47"/>
        <v>0.15000000000000002</v>
      </c>
      <c r="AB108" s="40">
        <f t="shared" si="48"/>
        <v>0.25</v>
      </c>
      <c r="AC108" s="40">
        <f t="shared" si="49"/>
        <v>0.20000000000000007</v>
      </c>
      <c r="AD108" s="40">
        <f t="shared" si="50"/>
        <v>4.9999999999999933E-2</v>
      </c>
      <c r="AE108" s="40">
        <f t="shared" si="51"/>
        <v>-4.9999999999999933E-2</v>
      </c>
      <c r="AF108" s="40">
        <v>0.60000000000000009</v>
      </c>
      <c r="AG108" s="40">
        <v>0.7142857142857143</v>
      </c>
      <c r="AH108" s="40">
        <v>0.24999999999999972</v>
      </c>
    </row>
    <row r="109" spans="1:34" x14ac:dyDescent="0.2">
      <c r="A109" s="40">
        <v>2160</v>
      </c>
      <c r="B109" s="46">
        <v>107</v>
      </c>
      <c r="C109" s="46">
        <v>81</v>
      </c>
      <c r="D109" s="46" t="s">
        <v>91</v>
      </c>
      <c r="E109" s="46" t="s">
        <v>92</v>
      </c>
      <c r="F109" s="40" t="s">
        <v>71</v>
      </c>
      <c r="G109" s="51">
        <v>40817</v>
      </c>
      <c r="H109" s="44">
        <v>9.5</v>
      </c>
      <c r="I109" s="40" t="s">
        <v>10</v>
      </c>
      <c r="J109" s="48">
        <v>10</v>
      </c>
      <c r="K109" s="45">
        <v>0.84</v>
      </c>
      <c r="L109" s="40">
        <v>0.8</v>
      </c>
      <c r="M109" s="40">
        <v>0.75</v>
      </c>
      <c r="N109" s="40">
        <v>0.84</v>
      </c>
      <c r="O109" s="40">
        <v>0.85</v>
      </c>
      <c r="P109" s="40">
        <v>0.7</v>
      </c>
      <c r="Q109" s="40">
        <v>0.75</v>
      </c>
      <c r="R109" s="40">
        <v>0.24</v>
      </c>
      <c r="S109" s="40">
        <f t="shared" si="41"/>
        <v>-0.27</v>
      </c>
      <c r="T109" s="40">
        <f t="shared" si="39"/>
        <v>7.3636363636363722</v>
      </c>
      <c r="U109" s="40">
        <f t="shared" si="40"/>
        <v>0.8181818181818229</v>
      </c>
      <c r="V109" s="40">
        <f t="shared" si="42"/>
        <v>0.79666666666666675</v>
      </c>
      <c r="W109" s="40">
        <f t="shared" si="43"/>
        <v>0.76666666666666661</v>
      </c>
      <c r="X109" s="40">
        <f t="shared" si="44"/>
        <v>-0.14754098360655812</v>
      </c>
      <c r="Y109" s="46">
        <f t="shared" si="45"/>
        <v>-0.63231850117096322</v>
      </c>
      <c r="Z109" s="49">
        <f t="shared" si="46"/>
        <v>-3.00000000000001E-2</v>
      </c>
      <c r="AA109" s="40">
        <f t="shared" si="47"/>
        <v>1.0000000000000009E-2</v>
      </c>
      <c r="AB109" s="40">
        <f t="shared" si="48"/>
        <v>-0.10000000000000009</v>
      </c>
      <c r="AC109" s="40">
        <f t="shared" si="49"/>
        <v>-0.14000000000000001</v>
      </c>
      <c r="AD109" s="40">
        <f t="shared" si="50"/>
        <v>0</v>
      </c>
      <c r="AE109" s="40">
        <f t="shared" si="51"/>
        <v>-3.9999999999999925E-2</v>
      </c>
      <c r="AF109" s="40">
        <v>6.2500000000000042E-2</v>
      </c>
      <c r="AG109" s="40">
        <v>-0.50000000000000056</v>
      </c>
      <c r="AH109" s="40">
        <v>0</v>
      </c>
    </row>
    <row r="110" spans="1:34" x14ac:dyDescent="0.2">
      <c r="A110" s="40">
        <v>4103</v>
      </c>
      <c r="B110" s="41">
        <v>110</v>
      </c>
      <c r="C110" s="41">
        <v>83</v>
      </c>
      <c r="D110" s="46" t="s">
        <v>91</v>
      </c>
      <c r="E110" s="46" t="s">
        <v>100</v>
      </c>
      <c r="F110" s="40" t="s">
        <v>71</v>
      </c>
      <c r="G110" s="54">
        <v>40919</v>
      </c>
      <c r="H110" s="44">
        <v>9.5123287671232877</v>
      </c>
      <c r="I110" s="40" t="s">
        <v>9</v>
      </c>
      <c r="J110" s="48">
        <v>10</v>
      </c>
      <c r="K110" s="45">
        <v>0.9</v>
      </c>
      <c r="L110" s="40">
        <v>0.6</v>
      </c>
      <c r="M110" s="40">
        <v>0.55000000000000004</v>
      </c>
      <c r="N110" s="40">
        <v>0.7</v>
      </c>
      <c r="O110" s="40">
        <v>0.9</v>
      </c>
      <c r="P110" s="40">
        <v>0.9</v>
      </c>
      <c r="Q110" s="40">
        <v>0.55000000000000004</v>
      </c>
      <c r="R110" s="40">
        <v>0.4</v>
      </c>
      <c r="S110" s="40">
        <f t="shared" si="41"/>
        <v>-0.29999999999999993</v>
      </c>
      <c r="T110" s="40">
        <f t="shared" si="39"/>
        <v>3.6000000000000023</v>
      </c>
      <c r="U110" s="40">
        <f t="shared" si="40"/>
        <v>-1.2000000000000022</v>
      </c>
      <c r="V110" s="40">
        <f t="shared" si="42"/>
        <v>0.68333333333333324</v>
      </c>
      <c r="W110" s="40">
        <f t="shared" si="43"/>
        <v>0.78333333333333333</v>
      </c>
      <c r="X110" s="40">
        <f t="shared" si="44"/>
        <v>0.31578947368421073</v>
      </c>
      <c r="Y110" s="46">
        <f t="shared" si="45"/>
        <v>1.4574898785425108</v>
      </c>
      <c r="Z110" s="45">
        <f t="shared" si="46"/>
        <v>0.10000000000000009</v>
      </c>
      <c r="AA110" s="40">
        <f t="shared" si="47"/>
        <v>0</v>
      </c>
      <c r="AB110" s="40">
        <f t="shared" si="48"/>
        <v>0.30000000000000004</v>
      </c>
      <c r="AC110" s="40">
        <f t="shared" si="49"/>
        <v>0.20000000000000007</v>
      </c>
      <c r="AD110" s="40">
        <f t="shared" si="50"/>
        <v>0</v>
      </c>
      <c r="AE110" s="40">
        <f t="shared" si="51"/>
        <v>-9.9999999999999978E-2</v>
      </c>
      <c r="AF110" s="40">
        <v>0</v>
      </c>
      <c r="AG110" s="40">
        <v>0.75000000000000011</v>
      </c>
      <c r="AH110" s="40">
        <v>0</v>
      </c>
    </row>
    <row r="111" spans="1:34" x14ac:dyDescent="0.2">
      <c r="A111" s="40" t="s">
        <v>64</v>
      </c>
      <c r="B111" s="41">
        <v>107</v>
      </c>
      <c r="C111" s="41">
        <v>81</v>
      </c>
      <c r="D111" s="46" t="s">
        <v>91</v>
      </c>
      <c r="E111" s="46" t="s">
        <v>100</v>
      </c>
      <c r="F111" s="40" t="s">
        <v>71</v>
      </c>
      <c r="G111" s="43">
        <v>40865</v>
      </c>
      <c r="H111" s="50">
        <v>9.5424657534246577</v>
      </c>
      <c r="I111" s="40" t="s">
        <v>10</v>
      </c>
      <c r="J111" s="48">
        <v>10</v>
      </c>
      <c r="K111" s="45">
        <v>0.9</v>
      </c>
      <c r="L111" s="40">
        <v>0.75</v>
      </c>
      <c r="M111" s="40">
        <v>0.8</v>
      </c>
      <c r="N111" s="40">
        <v>0.7</v>
      </c>
      <c r="O111" s="40">
        <v>0.9</v>
      </c>
      <c r="P111" s="40">
        <v>0.8</v>
      </c>
      <c r="Q111" s="40">
        <v>0.85</v>
      </c>
      <c r="R111" s="40">
        <v>0.6</v>
      </c>
      <c r="S111" s="40">
        <f t="shared" si="41"/>
        <v>-0.56666666666666665</v>
      </c>
      <c r="T111" s="40">
        <f t="shared" ref="T111:T142" si="52">S111/(1-(V111+R111))</f>
        <v>1.3599999999999997</v>
      </c>
      <c r="U111" s="40">
        <f t="shared" ref="U111:U142" si="53">(W111-V111)/(1-(V111+R111))</f>
        <v>-7.9999999999999974E-2</v>
      </c>
      <c r="V111" s="40">
        <f t="shared" si="42"/>
        <v>0.81666666666666676</v>
      </c>
      <c r="W111" s="40">
        <f t="shared" si="43"/>
        <v>0.85000000000000009</v>
      </c>
      <c r="X111" s="40">
        <f t="shared" si="44"/>
        <v>0.18181818181818188</v>
      </c>
      <c r="Y111" s="46">
        <f t="shared" si="45"/>
        <v>1.2121212121212133</v>
      </c>
      <c r="Z111" s="45">
        <f t="shared" si="46"/>
        <v>3.3333333333333361E-2</v>
      </c>
      <c r="AA111" s="40">
        <f t="shared" si="47"/>
        <v>0</v>
      </c>
      <c r="AB111" s="40">
        <f t="shared" si="48"/>
        <v>5.0000000000000044E-2</v>
      </c>
      <c r="AC111" s="40">
        <f t="shared" si="49"/>
        <v>0.10000000000000009</v>
      </c>
      <c r="AD111" s="40">
        <f t="shared" si="50"/>
        <v>4.9999999999999933E-2</v>
      </c>
      <c r="AE111" s="40">
        <f t="shared" si="51"/>
        <v>5.0000000000000044E-2</v>
      </c>
      <c r="AF111" s="40">
        <v>0</v>
      </c>
      <c r="AG111" s="40">
        <v>0.20000000000000018</v>
      </c>
      <c r="AH111" s="40">
        <v>0.24999999999999972</v>
      </c>
    </row>
    <row r="112" spans="1:34" x14ac:dyDescent="0.2">
      <c r="A112" s="40">
        <v>4004</v>
      </c>
      <c r="B112" s="41">
        <v>112</v>
      </c>
      <c r="C112" s="41">
        <v>84</v>
      </c>
      <c r="D112" s="46" t="s">
        <v>101</v>
      </c>
      <c r="E112" s="46" t="s">
        <v>100</v>
      </c>
      <c r="F112" s="40" t="s">
        <v>71</v>
      </c>
      <c r="G112" s="43">
        <v>40892</v>
      </c>
      <c r="H112" s="44">
        <v>9.5698630136986296</v>
      </c>
      <c r="I112" s="40" t="s">
        <v>9</v>
      </c>
      <c r="J112" s="40">
        <v>9</v>
      </c>
      <c r="K112" s="45">
        <v>0.8</v>
      </c>
      <c r="L112" s="40">
        <v>0.75</v>
      </c>
      <c r="M112" s="40">
        <v>0.8</v>
      </c>
      <c r="N112" s="40">
        <v>0.75</v>
      </c>
      <c r="O112" s="40">
        <v>0.9</v>
      </c>
      <c r="P112" s="40">
        <v>0.8</v>
      </c>
      <c r="Q112" s="40">
        <v>0.8</v>
      </c>
      <c r="R112" s="40">
        <v>0.4</v>
      </c>
      <c r="S112" s="40">
        <f t="shared" si="41"/>
        <v>-0.35</v>
      </c>
      <c r="T112" s="40">
        <f t="shared" si="52"/>
        <v>1.9090909090909087</v>
      </c>
      <c r="U112" s="40">
        <f t="shared" si="53"/>
        <v>-0.27272727272727293</v>
      </c>
      <c r="V112" s="40">
        <f t="shared" si="42"/>
        <v>0.78333333333333333</v>
      </c>
      <c r="W112" s="40">
        <f t="shared" si="43"/>
        <v>0.83333333333333337</v>
      </c>
      <c r="X112" s="40">
        <f t="shared" si="44"/>
        <v>0.23076923076923098</v>
      </c>
      <c r="Y112" s="46">
        <f t="shared" si="45"/>
        <v>1.3846153846153859</v>
      </c>
      <c r="Z112" s="45">
        <f t="shared" si="46"/>
        <v>4.9999999999999968E-2</v>
      </c>
      <c r="AA112" s="40">
        <f t="shared" si="47"/>
        <v>9.9999999999999978E-2</v>
      </c>
      <c r="AB112" s="40">
        <f t="shared" si="48"/>
        <v>5.0000000000000044E-2</v>
      </c>
      <c r="AC112" s="40">
        <f t="shared" si="49"/>
        <v>5.0000000000000044E-2</v>
      </c>
      <c r="AD112" s="40">
        <f t="shared" si="50"/>
        <v>0</v>
      </c>
      <c r="AE112" s="40">
        <f t="shared" si="51"/>
        <v>0</v>
      </c>
      <c r="AF112" s="40">
        <v>0.5</v>
      </c>
      <c r="AG112" s="40">
        <v>0.20000000000000018</v>
      </c>
      <c r="AH112" s="40">
        <v>0</v>
      </c>
    </row>
    <row r="113" spans="1:34" x14ac:dyDescent="0.2">
      <c r="A113" s="40">
        <v>4100</v>
      </c>
      <c r="B113" s="41">
        <v>107</v>
      </c>
      <c r="C113" s="41">
        <v>81</v>
      </c>
      <c r="D113" s="46" t="s">
        <v>91</v>
      </c>
      <c r="E113" s="46" t="s">
        <v>100</v>
      </c>
      <c r="F113" s="40" t="s">
        <v>71</v>
      </c>
      <c r="G113" s="43">
        <v>40891</v>
      </c>
      <c r="H113" s="59">
        <v>9.6054794520547944</v>
      </c>
      <c r="I113" s="40" t="s">
        <v>9</v>
      </c>
      <c r="J113" s="48">
        <v>10</v>
      </c>
      <c r="K113" s="45">
        <v>0.8</v>
      </c>
      <c r="L113" s="40">
        <v>0.8</v>
      </c>
      <c r="M113" s="40">
        <v>0.5</v>
      </c>
      <c r="N113" s="40">
        <v>0.6</v>
      </c>
      <c r="O113" s="40">
        <v>0.9</v>
      </c>
      <c r="P113" s="40">
        <v>0.8</v>
      </c>
      <c r="Q113" s="40">
        <v>0.85</v>
      </c>
      <c r="R113" s="40">
        <v>0.7</v>
      </c>
      <c r="S113" s="40">
        <f t="shared" si="41"/>
        <v>-0.54999999999999982</v>
      </c>
      <c r="T113" s="40">
        <f t="shared" si="52"/>
        <v>1.3749999999999998</v>
      </c>
      <c r="U113" s="40">
        <f t="shared" si="53"/>
        <v>-0.37500000000000011</v>
      </c>
      <c r="V113" s="40">
        <f t="shared" si="42"/>
        <v>0.70000000000000007</v>
      </c>
      <c r="W113" s="40">
        <f t="shared" si="43"/>
        <v>0.85000000000000009</v>
      </c>
      <c r="X113" s="40">
        <f t="shared" si="44"/>
        <v>0.50000000000000022</v>
      </c>
      <c r="Y113" s="46">
        <f t="shared" si="45"/>
        <v>3.3333333333333366</v>
      </c>
      <c r="Z113" s="45">
        <f t="shared" si="46"/>
        <v>0.15000000000000005</v>
      </c>
      <c r="AA113" s="40">
        <f t="shared" si="47"/>
        <v>9.9999999999999978E-2</v>
      </c>
      <c r="AB113" s="40">
        <f t="shared" si="48"/>
        <v>0</v>
      </c>
      <c r="AC113" s="40">
        <f t="shared" si="49"/>
        <v>0.20000000000000007</v>
      </c>
      <c r="AD113" s="40">
        <f t="shared" si="50"/>
        <v>0.35</v>
      </c>
      <c r="AE113" s="40">
        <f t="shared" si="51"/>
        <v>0.20000000000000007</v>
      </c>
      <c r="AF113" s="40">
        <v>0.5</v>
      </c>
      <c r="AG113" s="40">
        <v>0</v>
      </c>
      <c r="AH113" s="40">
        <v>0.7</v>
      </c>
    </row>
    <row r="114" spans="1:34" x14ac:dyDescent="0.2">
      <c r="A114" s="40">
        <v>4111</v>
      </c>
      <c r="B114" s="41">
        <v>118</v>
      </c>
      <c r="C114" s="41">
        <v>86</v>
      </c>
      <c r="D114" s="46" t="s">
        <v>91</v>
      </c>
      <c r="E114" s="46" t="s">
        <v>100</v>
      </c>
      <c r="F114" s="40" t="s">
        <v>71</v>
      </c>
      <c r="G114" s="54">
        <v>40877</v>
      </c>
      <c r="H114" s="44">
        <v>9.6109589041095891</v>
      </c>
      <c r="I114" s="40" t="s">
        <v>10</v>
      </c>
      <c r="J114" s="40">
        <v>9</v>
      </c>
      <c r="K114" s="45">
        <v>0.95</v>
      </c>
      <c r="L114" s="40">
        <v>0.85</v>
      </c>
      <c r="M114" s="40">
        <v>0.85</v>
      </c>
      <c r="N114" s="40">
        <v>0.85</v>
      </c>
      <c r="O114" s="40">
        <v>0.9</v>
      </c>
      <c r="P114" s="40">
        <v>0.95</v>
      </c>
      <c r="Q114" s="40">
        <v>0.85</v>
      </c>
      <c r="R114" s="40">
        <v>0.75</v>
      </c>
      <c r="S114" s="40">
        <f t="shared" si="41"/>
        <v>-0.73333333333333328</v>
      </c>
      <c r="T114" s="40">
        <f t="shared" si="52"/>
        <v>1.1578947368421053</v>
      </c>
      <c r="U114" s="40">
        <f t="shared" si="53"/>
        <v>-2.6315789473684292E-2</v>
      </c>
      <c r="V114" s="40">
        <f t="shared" si="42"/>
        <v>0.8833333333333333</v>
      </c>
      <c r="W114" s="40">
        <f t="shared" si="43"/>
        <v>0.9</v>
      </c>
      <c r="X114" s="40">
        <f t="shared" si="44"/>
        <v>0.14285714285714327</v>
      </c>
      <c r="Y114" s="46">
        <f t="shared" si="45"/>
        <v>1.428571428571433</v>
      </c>
      <c r="Z114" s="45">
        <f t="shared" si="46"/>
        <v>1.6666666666666757E-2</v>
      </c>
      <c r="AA114" s="40">
        <f t="shared" si="47"/>
        <v>-4.9999999999999933E-2</v>
      </c>
      <c r="AB114" s="40">
        <f t="shared" si="48"/>
        <v>9.9999999999999978E-2</v>
      </c>
      <c r="AC114" s="40">
        <f t="shared" si="49"/>
        <v>9.9999999999999978E-2</v>
      </c>
      <c r="AD114" s="40">
        <f t="shared" si="50"/>
        <v>0</v>
      </c>
      <c r="AE114" s="40">
        <f t="shared" si="51"/>
        <v>0</v>
      </c>
      <c r="AF114" s="40">
        <v>-0.99999999999999778</v>
      </c>
      <c r="AG114" s="40">
        <v>0.66666666666666641</v>
      </c>
      <c r="AH114" s="40">
        <v>0</v>
      </c>
    </row>
    <row r="115" spans="1:34" x14ac:dyDescent="0.2">
      <c r="A115" s="40">
        <v>3012</v>
      </c>
      <c r="B115" s="41">
        <v>90</v>
      </c>
      <c r="C115" s="41">
        <v>65</v>
      </c>
      <c r="D115" s="46" t="s">
        <v>91</v>
      </c>
      <c r="E115" s="46" t="s">
        <v>100</v>
      </c>
      <c r="F115" s="40" t="s">
        <v>71</v>
      </c>
      <c r="G115" s="56">
        <v>40841</v>
      </c>
      <c r="H115" s="44">
        <v>9.7232876712328764</v>
      </c>
      <c r="I115" s="40" t="s">
        <v>10</v>
      </c>
      <c r="J115" s="40">
        <v>9</v>
      </c>
      <c r="K115" s="45">
        <v>0.8</v>
      </c>
      <c r="L115" s="40">
        <v>0.9</v>
      </c>
      <c r="M115" s="40">
        <v>0.6</v>
      </c>
      <c r="N115" s="40">
        <v>0.8</v>
      </c>
      <c r="O115" s="40">
        <v>0.9</v>
      </c>
      <c r="P115" s="40">
        <v>0.95</v>
      </c>
      <c r="Q115" s="40">
        <v>0.65</v>
      </c>
      <c r="R115" s="40">
        <v>0.35</v>
      </c>
      <c r="S115" s="40">
        <f t="shared" si="41"/>
        <v>-0.28333333333333333</v>
      </c>
      <c r="T115" s="40">
        <f t="shared" si="52"/>
        <v>2.4285714285714279</v>
      </c>
      <c r="U115" s="40">
        <f t="shared" si="53"/>
        <v>-0.57142857142857117</v>
      </c>
      <c r="V115" s="40">
        <f t="shared" si="42"/>
        <v>0.76666666666666672</v>
      </c>
      <c r="W115" s="40">
        <f t="shared" si="43"/>
        <v>0.83333333333333337</v>
      </c>
      <c r="X115" s="40">
        <f t="shared" si="44"/>
        <v>0.2857142857142857</v>
      </c>
      <c r="Y115" s="46">
        <f t="shared" si="45"/>
        <v>1.7142857142857149</v>
      </c>
      <c r="Z115" s="45">
        <f t="shared" si="46"/>
        <v>6.6666666666666582E-2</v>
      </c>
      <c r="AA115" s="40">
        <f t="shared" si="47"/>
        <v>9.9999999999999978E-2</v>
      </c>
      <c r="AB115" s="40">
        <f t="shared" si="48"/>
        <v>4.9999999999999933E-2</v>
      </c>
      <c r="AC115" s="40">
        <f t="shared" si="49"/>
        <v>0.14999999999999991</v>
      </c>
      <c r="AD115" s="40">
        <f t="shared" si="50"/>
        <v>5.0000000000000044E-2</v>
      </c>
      <c r="AE115" s="40">
        <f t="shared" si="51"/>
        <v>9.9999999999999978E-2</v>
      </c>
      <c r="AF115" s="40">
        <v>0.5</v>
      </c>
      <c r="AG115" s="40">
        <v>0.49999999999999944</v>
      </c>
      <c r="AH115" s="40">
        <v>0.12500000000000011</v>
      </c>
    </row>
    <row r="116" spans="1:34" x14ac:dyDescent="0.2">
      <c r="A116" s="40">
        <v>5035</v>
      </c>
      <c r="B116" s="41">
        <v>105</v>
      </c>
      <c r="C116" s="41">
        <v>78</v>
      </c>
      <c r="D116" s="46" t="s">
        <v>91</v>
      </c>
      <c r="E116" s="46" t="s">
        <v>100</v>
      </c>
      <c r="F116" s="40" t="s">
        <v>71</v>
      </c>
      <c r="G116" s="47">
        <v>40746</v>
      </c>
      <c r="H116" s="44">
        <v>10.005479452054795</v>
      </c>
      <c r="I116" s="40" t="s">
        <v>9</v>
      </c>
      <c r="J116" s="40">
        <v>0</v>
      </c>
      <c r="K116" s="45">
        <v>0.9</v>
      </c>
      <c r="L116" s="40">
        <v>0.85</v>
      </c>
      <c r="M116" s="40">
        <v>0.55000000000000004</v>
      </c>
      <c r="N116" s="40">
        <v>0.6</v>
      </c>
      <c r="O116" s="40">
        <v>0.8</v>
      </c>
      <c r="P116" s="40">
        <v>0.85</v>
      </c>
      <c r="Q116" s="40">
        <v>0.85</v>
      </c>
      <c r="R116" s="40">
        <v>0.45</v>
      </c>
      <c r="S116" s="40">
        <f t="shared" si="41"/>
        <v>-0.38333333333333319</v>
      </c>
      <c r="T116" s="40">
        <f t="shared" si="52"/>
        <v>1.7692307692307694</v>
      </c>
      <c r="U116" s="40">
        <f t="shared" si="53"/>
        <v>-0.30769230769230826</v>
      </c>
      <c r="V116" s="40">
        <f t="shared" si="42"/>
        <v>0.76666666666666661</v>
      </c>
      <c r="W116" s="40">
        <f t="shared" si="43"/>
        <v>0.83333333333333337</v>
      </c>
      <c r="X116" s="40">
        <f t="shared" si="44"/>
        <v>0.28571428571428603</v>
      </c>
      <c r="Y116" s="46">
        <f t="shared" si="45"/>
        <v>1.7142857142857166</v>
      </c>
      <c r="Z116" s="45">
        <f t="shared" si="46"/>
        <v>6.6666666666666721E-2</v>
      </c>
      <c r="AA116" s="40">
        <f t="shared" si="47"/>
        <v>-9.9999999999999978E-2</v>
      </c>
      <c r="AB116" s="40">
        <f t="shared" si="48"/>
        <v>0</v>
      </c>
      <c r="AC116" s="40">
        <f t="shared" si="49"/>
        <v>0.25</v>
      </c>
      <c r="AD116" s="40">
        <f t="shared" si="50"/>
        <v>0.29999999999999993</v>
      </c>
      <c r="AE116" s="40">
        <f t="shared" si="51"/>
        <v>0.25</v>
      </c>
      <c r="AF116" s="40">
        <v>-1</v>
      </c>
      <c r="AG116" s="40">
        <v>0</v>
      </c>
      <c r="AH116" s="40">
        <v>0.66666666666666663</v>
      </c>
    </row>
    <row r="117" spans="1:34" x14ac:dyDescent="0.2">
      <c r="A117" s="40">
        <v>3010</v>
      </c>
      <c r="B117" s="41">
        <v>105</v>
      </c>
      <c r="C117" s="41">
        <v>80</v>
      </c>
      <c r="D117" s="46" t="s">
        <v>91</v>
      </c>
      <c r="E117" s="46" t="s">
        <v>100</v>
      </c>
      <c r="F117" s="40" t="s">
        <v>71</v>
      </c>
      <c r="G117" s="60">
        <v>40718</v>
      </c>
      <c r="H117" s="44">
        <v>10.046575342465754</v>
      </c>
      <c r="I117" s="40" t="s">
        <v>9</v>
      </c>
      <c r="J117" s="48">
        <v>10</v>
      </c>
      <c r="K117" s="45">
        <v>0.8</v>
      </c>
      <c r="L117" s="40">
        <v>0.8</v>
      </c>
      <c r="M117" s="40">
        <v>0.55000000000000004</v>
      </c>
      <c r="N117" s="40">
        <v>0.75</v>
      </c>
      <c r="O117" s="40">
        <v>0.95</v>
      </c>
      <c r="P117" s="40">
        <v>0.9</v>
      </c>
      <c r="Q117" s="40">
        <v>0.85</v>
      </c>
      <c r="R117" s="40">
        <v>0.6</v>
      </c>
      <c r="S117" s="40">
        <f t="shared" si="41"/>
        <v>-0.41666666666666685</v>
      </c>
      <c r="T117" s="40">
        <f t="shared" si="52"/>
        <v>1.3157894736842102</v>
      </c>
      <c r="U117" s="40">
        <f t="shared" si="53"/>
        <v>-0.57894736842105199</v>
      </c>
      <c r="V117" s="40">
        <f t="shared" si="42"/>
        <v>0.71666666666666679</v>
      </c>
      <c r="W117" s="40">
        <f t="shared" si="43"/>
        <v>0.9</v>
      </c>
      <c r="X117" s="40">
        <f t="shared" si="44"/>
        <v>0.64705882352941169</v>
      </c>
      <c r="Y117" s="46">
        <f t="shared" si="45"/>
        <v>6.4705882352941186</v>
      </c>
      <c r="Z117" s="45">
        <f t="shared" si="46"/>
        <v>0.18333333333333326</v>
      </c>
      <c r="AA117" s="40">
        <f t="shared" si="47"/>
        <v>0.14999999999999991</v>
      </c>
      <c r="AB117" s="40">
        <f t="shared" si="48"/>
        <v>9.9999999999999978E-2</v>
      </c>
      <c r="AC117" s="40">
        <f t="shared" si="49"/>
        <v>0.15000000000000002</v>
      </c>
      <c r="AD117" s="40">
        <f t="shared" si="50"/>
        <v>0.29999999999999993</v>
      </c>
      <c r="AE117" s="40">
        <f t="shared" si="51"/>
        <v>5.0000000000000044E-2</v>
      </c>
      <c r="AF117" s="40">
        <v>0.74999999999999978</v>
      </c>
      <c r="AG117" s="40">
        <v>0.5</v>
      </c>
      <c r="AH117" s="40">
        <v>0.66666666666666663</v>
      </c>
    </row>
    <row r="118" spans="1:34" x14ac:dyDescent="0.2">
      <c r="A118" s="40">
        <v>2170</v>
      </c>
      <c r="B118" s="46">
        <v>92</v>
      </c>
      <c r="C118" s="46">
        <v>74</v>
      </c>
      <c r="D118" s="46" t="s">
        <v>91</v>
      </c>
      <c r="E118" s="46" t="s">
        <v>92</v>
      </c>
      <c r="F118" s="40" t="s">
        <v>71</v>
      </c>
      <c r="G118" s="47">
        <v>40635</v>
      </c>
      <c r="H118" s="44">
        <v>10.07</v>
      </c>
      <c r="I118" s="40" t="s">
        <v>9</v>
      </c>
      <c r="J118" s="40">
        <v>2</v>
      </c>
      <c r="K118" s="45">
        <v>0.6</v>
      </c>
      <c r="L118" s="40">
        <v>0.5</v>
      </c>
      <c r="M118" s="40">
        <v>0.45</v>
      </c>
      <c r="N118" s="40">
        <v>0.5</v>
      </c>
      <c r="O118" s="40">
        <v>0.65</v>
      </c>
      <c r="P118" s="40">
        <v>0.65</v>
      </c>
      <c r="Q118" s="40">
        <v>0.5</v>
      </c>
      <c r="R118" s="40">
        <v>0.35</v>
      </c>
      <c r="S118" s="40">
        <f t="shared" si="41"/>
        <v>-0.26666666666666672</v>
      </c>
      <c r="T118" s="40">
        <f t="shared" si="52"/>
        <v>-2.0000000000000009</v>
      </c>
      <c r="U118" s="40">
        <f t="shared" si="53"/>
        <v>0.62499999999999956</v>
      </c>
      <c r="V118" s="40">
        <f t="shared" si="42"/>
        <v>0.51666666666666672</v>
      </c>
      <c r="W118" s="40">
        <f t="shared" si="43"/>
        <v>0.6</v>
      </c>
      <c r="X118" s="40">
        <f t="shared" si="44"/>
        <v>0.17241379310344815</v>
      </c>
      <c r="Y118" s="46">
        <f t="shared" si="45"/>
        <v>0.43103448275862033</v>
      </c>
      <c r="Z118" s="49">
        <f t="shared" si="46"/>
        <v>8.3333333333333329E-2</v>
      </c>
      <c r="AA118" s="40">
        <f t="shared" si="47"/>
        <v>5.0000000000000044E-2</v>
      </c>
      <c r="AB118" s="40">
        <f t="shared" si="48"/>
        <v>0.15000000000000002</v>
      </c>
      <c r="AC118" s="40">
        <f t="shared" si="49"/>
        <v>0.15000000000000002</v>
      </c>
      <c r="AD118" s="40">
        <f t="shared" si="50"/>
        <v>4.9999999999999989E-2</v>
      </c>
      <c r="AE118" s="40">
        <f t="shared" si="51"/>
        <v>0</v>
      </c>
      <c r="AF118" s="40">
        <v>0.12500000000000011</v>
      </c>
      <c r="AG118" s="40">
        <v>0.30000000000000004</v>
      </c>
      <c r="AH118" s="40">
        <v>9.0909090909090884E-2</v>
      </c>
    </row>
    <row r="119" spans="1:34" x14ac:dyDescent="0.2">
      <c r="A119" s="40" t="s">
        <v>35</v>
      </c>
      <c r="B119" s="41">
        <v>96</v>
      </c>
      <c r="C119" s="41">
        <v>77</v>
      </c>
      <c r="D119" s="46" t="s">
        <v>91</v>
      </c>
      <c r="E119" s="46" t="s">
        <v>100</v>
      </c>
      <c r="F119" s="40" t="s">
        <v>71</v>
      </c>
      <c r="G119" s="51">
        <v>40640</v>
      </c>
      <c r="H119" s="44">
        <v>10.08</v>
      </c>
      <c r="I119" s="40" t="s">
        <v>10</v>
      </c>
      <c r="J119" s="48">
        <v>10</v>
      </c>
      <c r="K119" s="45">
        <v>0.85</v>
      </c>
      <c r="L119" s="40">
        <v>0.75</v>
      </c>
      <c r="M119" s="40">
        <v>0.65</v>
      </c>
      <c r="N119" s="40">
        <v>0.75</v>
      </c>
      <c r="O119" s="40">
        <v>0.85</v>
      </c>
      <c r="P119" s="40">
        <v>0.9</v>
      </c>
      <c r="Q119" s="40">
        <v>0.85</v>
      </c>
      <c r="R119" s="40">
        <v>0.5</v>
      </c>
      <c r="S119" s="40">
        <f t="shared" si="41"/>
        <v>-0.3833333333333333</v>
      </c>
      <c r="T119" s="40">
        <f t="shared" si="52"/>
        <v>1.5333333333333332</v>
      </c>
      <c r="U119" s="40">
        <f t="shared" si="53"/>
        <v>-0.46666666666666679</v>
      </c>
      <c r="V119" s="40">
        <f t="shared" si="42"/>
        <v>0.75</v>
      </c>
      <c r="W119" s="40">
        <f t="shared" si="43"/>
        <v>0.8666666666666667</v>
      </c>
      <c r="X119" s="40">
        <f t="shared" si="44"/>
        <v>0.46666666666666679</v>
      </c>
      <c r="Y119" s="46">
        <f t="shared" si="45"/>
        <v>3.5000000000000018</v>
      </c>
      <c r="Z119" s="49">
        <f t="shared" si="46"/>
        <v>0.1166666666666667</v>
      </c>
      <c r="AA119" s="40">
        <f t="shared" si="47"/>
        <v>0</v>
      </c>
      <c r="AB119" s="40">
        <f t="shared" si="48"/>
        <v>0.15000000000000002</v>
      </c>
      <c r="AC119" s="40">
        <f t="shared" si="49"/>
        <v>0.15000000000000002</v>
      </c>
      <c r="AD119" s="40">
        <f t="shared" si="50"/>
        <v>0.19999999999999996</v>
      </c>
      <c r="AE119" s="40">
        <f t="shared" si="51"/>
        <v>0</v>
      </c>
      <c r="AF119" s="40">
        <v>0</v>
      </c>
      <c r="AG119" s="40">
        <v>0.60000000000000009</v>
      </c>
      <c r="AH119" s="40">
        <v>0.57142857142857129</v>
      </c>
    </row>
    <row r="120" spans="1:34" x14ac:dyDescent="0.2">
      <c r="A120" s="40">
        <v>1346</v>
      </c>
      <c r="B120" s="46">
        <v>82</v>
      </c>
      <c r="C120" s="46">
        <v>66</v>
      </c>
      <c r="D120" s="46" t="s">
        <v>91</v>
      </c>
      <c r="E120" s="46" t="s">
        <v>92</v>
      </c>
      <c r="F120" s="40" t="s">
        <v>71</v>
      </c>
      <c r="G120" s="51">
        <v>40627</v>
      </c>
      <c r="H120" s="44">
        <v>10.119999999999999</v>
      </c>
      <c r="I120" s="40" t="s">
        <v>10</v>
      </c>
      <c r="J120" s="48">
        <v>10</v>
      </c>
      <c r="K120" s="45">
        <v>0.7</v>
      </c>
      <c r="L120" s="40">
        <v>0.65</v>
      </c>
      <c r="M120" s="40">
        <v>0.6</v>
      </c>
      <c r="N120" s="40">
        <v>0.75</v>
      </c>
      <c r="O120" s="40">
        <v>0.8</v>
      </c>
      <c r="P120" s="40">
        <v>0.85</v>
      </c>
      <c r="Q120" s="40">
        <v>0.85</v>
      </c>
      <c r="R120" s="40">
        <v>0.35</v>
      </c>
      <c r="S120" s="40">
        <f t="shared" si="41"/>
        <v>-0.16666666666666663</v>
      </c>
      <c r="T120" s="40">
        <v>0</v>
      </c>
      <c r="U120" s="40">
        <v>0</v>
      </c>
      <c r="V120" s="40">
        <f t="shared" si="42"/>
        <v>0.65</v>
      </c>
      <c r="W120" s="40">
        <f t="shared" si="43"/>
        <v>0.83333333333333337</v>
      </c>
      <c r="X120" s="40">
        <f t="shared" si="44"/>
        <v>0.52380952380952384</v>
      </c>
      <c r="Y120" s="46">
        <f t="shared" si="45"/>
        <v>3.1428571428571441</v>
      </c>
      <c r="Z120" s="49">
        <f t="shared" si="46"/>
        <v>0.18333333333333326</v>
      </c>
      <c r="AA120" s="40">
        <f t="shared" si="47"/>
        <v>0.10000000000000009</v>
      </c>
      <c r="AB120" s="40">
        <f t="shared" si="48"/>
        <v>0.19999999999999996</v>
      </c>
      <c r="AC120" s="40">
        <f t="shared" si="49"/>
        <v>9.9999999999999978E-2</v>
      </c>
      <c r="AD120" s="40">
        <f t="shared" si="50"/>
        <v>0.25</v>
      </c>
      <c r="AE120" s="40">
        <f t="shared" si="51"/>
        <v>-9.9999999999999978E-2</v>
      </c>
      <c r="AF120" s="40">
        <v>0.33333333333333359</v>
      </c>
      <c r="AG120" s="40">
        <v>0.57142857142857129</v>
      </c>
      <c r="AH120" s="40">
        <v>0.625</v>
      </c>
    </row>
    <row r="121" spans="1:34" x14ac:dyDescent="0.2">
      <c r="A121" s="40">
        <v>2247</v>
      </c>
      <c r="B121" s="46">
        <v>98</v>
      </c>
      <c r="C121" s="46">
        <v>75</v>
      </c>
      <c r="D121" s="46" t="s">
        <v>91</v>
      </c>
      <c r="E121" s="46" t="s">
        <v>92</v>
      </c>
      <c r="F121" s="40" t="s">
        <v>71</v>
      </c>
      <c r="G121" s="51">
        <v>40615</v>
      </c>
      <c r="H121" s="44">
        <v>10.15</v>
      </c>
      <c r="I121" s="40" t="s">
        <v>9</v>
      </c>
      <c r="J121" s="48">
        <v>10</v>
      </c>
      <c r="K121" s="45">
        <v>0.85</v>
      </c>
      <c r="L121" s="40">
        <v>0.8</v>
      </c>
      <c r="M121" s="40">
        <v>0.6</v>
      </c>
      <c r="N121" s="40">
        <v>0.65</v>
      </c>
      <c r="O121" s="40">
        <v>0.9</v>
      </c>
      <c r="P121" s="40">
        <v>1</v>
      </c>
      <c r="Q121" s="40">
        <v>0.8</v>
      </c>
      <c r="R121" s="40">
        <v>0.3</v>
      </c>
      <c r="S121" s="40">
        <f t="shared" si="41"/>
        <v>-0.15000000000000002</v>
      </c>
      <c r="T121" s="40">
        <f t="shared" ref="T121:T162" si="54">S121/(1-(V121+R121))</f>
        <v>2.9999999999999978</v>
      </c>
      <c r="U121" s="40">
        <f t="shared" ref="U121:U162" si="55">(W121-V121)/(1-(V121+R121))</f>
        <v>-2.9999999999999978</v>
      </c>
      <c r="V121" s="40">
        <f t="shared" si="42"/>
        <v>0.75</v>
      </c>
      <c r="W121" s="40">
        <f t="shared" si="43"/>
        <v>0.9</v>
      </c>
      <c r="X121" s="40">
        <f t="shared" si="44"/>
        <v>0.60000000000000009</v>
      </c>
      <c r="Y121" s="46">
        <f t="shared" si="45"/>
        <v>6.0000000000000018</v>
      </c>
      <c r="Z121" s="49">
        <f t="shared" si="46"/>
        <v>0.15000000000000005</v>
      </c>
      <c r="AA121" s="40">
        <f t="shared" si="47"/>
        <v>5.0000000000000044E-2</v>
      </c>
      <c r="AB121" s="40">
        <f t="shared" si="48"/>
        <v>0.19999999999999996</v>
      </c>
      <c r="AC121" s="40">
        <f t="shared" si="49"/>
        <v>0.35</v>
      </c>
      <c r="AD121" s="40">
        <f t="shared" si="50"/>
        <v>0.20000000000000007</v>
      </c>
      <c r="AE121" s="40">
        <f t="shared" si="51"/>
        <v>0.15000000000000002</v>
      </c>
      <c r="AF121" s="40">
        <v>0.33333333333333359</v>
      </c>
      <c r="AG121" s="40">
        <v>1</v>
      </c>
      <c r="AH121" s="40">
        <v>0.50000000000000011</v>
      </c>
    </row>
    <row r="122" spans="1:34" x14ac:dyDescent="0.2">
      <c r="A122" s="40">
        <v>4015</v>
      </c>
      <c r="B122" s="41">
        <v>118</v>
      </c>
      <c r="C122" s="41">
        <v>89</v>
      </c>
      <c r="D122" s="42" t="s">
        <v>96</v>
      </c>
      <c r="E122" s="42" t="s">
        <v>96</v>
      </c>
      <c r="F122" s="40" t="s">
        <v>71</v>
      </c>
      <c r="G122" s="43">
        <v>40661</v>
      </c>
      <c r="H122" s="44">
        <v>10.202739726027398</v>
      </c>
      <c r="I122" s="40" t="s">
        <v>9</v>
      </c>
      <c r="J122" s="48">
        <v>10</v>
      </c>
      <c r="K122" s="45">
        <v>0.6</v>
      </c>
      <c r="L122" s="40">
        <v>0.8</v>
      </c>
      <c r="M122" s="40">
        <v>0.6</v>
      </c>
      <c r="N122" s="40">
        <v>0.6</v>
      </c>
      <c r="O122" s="40">
        <v>0.95</v>
      </c>
      <c r="P122" s="40">
        <v>0.85</v>
      </c>
      <c r="Q122" s="40">
        <v>0.8</v>
      </c>
      <c r="R122" s="40">
        <v>0.65</v>
      </c>
      <c r="S122" s="40">
        <f t="shared" si="41"/>
        <v>-0.45000000000000007</v>
      </c>
      <c r="T122" s="40">
        <f t="shared" si="54"/>
        <v>1.4210526315789476</v>
      </c>
      <c r="U122" s="40">
        <f t="shared" si="55"/>
        <v>-0.63157894736842091</v>
      </c>
      <c r="V122" s="40">
        <f t="shared" si="42"/>
        <v>0.66666666666666663</v>
      </c>
      <c r="W122" s="40">
        <f t="shared" si="43"/>
        <v>0.86666666666666659</v>
      </c>
      <c r="X122" s="40">
        <f t="shared" si="44"/>
        <v>0.59999999999999976</v>
      </c>
      <c r="Y122" s="46">
        <f t="shared" si="45"/>
        <v>4.4999999999999964</v>
      </c>
      <c r="Z122" s="45">
        <f t="shared" si="46"/>
        <v>0.19999999999999987</v>
      </c>
      <c r="AA122" s="40">
        <f t="shared" si="47"/>
        <v>0.35</v>
      </c>
      <c r="AB122" s="40">
        <f t="shared" si="48"/>
        <v>4.9999999999999933E-2</v>
      </c>
      <c r="AC122" s="40">
        <f t="shared" si="49"/>
        <v>0.25</v>
      </c>
      <c r="AD122" s="40">
        <f t="shared" si="50"/>
        <v>0.20000000000000007</v>
      </c>
      <c r="AE122" s="40">
        <f t="shared" si="51"/>
        <v>0.20000000000000007</v>
      </c>
      <c r="AF122" s="40">
        <v>0.87499999999999989</v>
      </c>
      <c r="AG122" s="40">
        <v>0.24999999999999972</v>
      </c>
      <c r="AH122" s="40">
        <v>0.50000000000000011</v>
      </c>
    </row>
    <row r="123" spans="1:34" x14ac:dyDescent="0.2">
      <c r="A123" s="40">
        <v>970</v>
      </c>
      <c r="B123" s="46">
        <v>77</v>
      </c>
      <c r="C123" s="46">
        <v>62</v>
      </c>
      <c r="D123" s="46" t="s">
        <v>95</v>
      </c>
      <c r="E123" s="46" t="s">
        <v>92</v>
      </c>
      <c r="F123" s="40" t="s">
        <v>71</v>
      </c>
      <c r="G123" s="60">
        <v>40560</v>
      </c>
      <c r="H123" s="44">
        <v>10.32</v>
      </c>
      <c r="I123" s="40" t="s">
        <v>9</v>
      </c>
      <c r="J123" s="40">
        <v>8</v>
      </c>
      <c r="K123" s="45">
        <v>0.6</v>
      </c>
      <c r="L123" s="40">
        <v>0.45</v>
      </c>
      <c r="M123" s="40">
        <v>0.35</v>
      </c>
      <c r="N123" s="40">
        <v>0.5</v>
      </c>
      <c r="O123" s="40">
        <v>0.8</v>
      </c>
      <c r="P123" s="40">
        <v>0.7</v>
      </c>
      <c r="Q123" s="40">
        <v>0.45</v>
      </c>
      <c r="R123" s="40">
        <v>0.2</v>
      </c>
      <c r="S123" s="40">
        <f t="shared" si="41"/>
        <v>-1.6666666666666607E-2</v>
      </c>
      <c r="T123" s="40">
        <f t="shared" si="54"/>
        <v>-4.9999999999999815E-2</v>
      </c>
      <c r="U123" s="40">
        <f t="shared" si="55"/>
        <v>0.55000000000000016</v>
      </c>
      <c r="V123" s="40">
        <f t="shared" si="42"/>
        <v>0.46666666666666662</v>
      </c>
      <c r="W123" s="40">
        <f t="shared" si="43"/>
        <v>0.65</v>
      </c>
      <c r="X123" s="40">
        <f t="shared" si="44"/>
        <v>0.34375000000000006</v>
      </c>
      <c r="Y123" s="46">
        <f t="shared" si="45"/>
        <v>0.98214285714285732</v>
      </c>
      <c r="Z123" s="49">
        <f t="shared" si="46"/>
        <v>0.18333333333333335</v>
      </c>
      <c r="AA123" s="40">
        <f t="shared" si="47"/>
        <v>0.20000000000000007</v>
      </c>
      <c r="AB123" s="40">
        <f t="shared" si="48"/>
        <v>0.24999999999999994</v>
      </c>
      <c r="AC123" s="40">
        <f t="shared" si="49"/>
        <v>0.19999999999999996</v>
      </c>
      <c r="AD123" s="40">
        <f t="shared" si="50"/>
        <v>0.10000000000000003</v>
      </c>
      <c r="AE123" s="40">
        <f t="shared" si="51"/>
        <v>-4.9999999999999989E-2</v>
      </c>
      <c r="AF123" s="40">
        <v>0.50000000000000011</v>
      </c>
      <c r="AG123" s="40">
        <v>0.45454545454545442</v>
      </c>
      <c r="AH123" s="40">
        <v>0.15384615384615388</v>
      </c>
    </row>
    <row r="124" spans="1:34" x14ac:dyDescent="0.2">
      <c r="A124" s="40">
        <v>4008</v>
      </c>
      <c r="B124" s="41">
        <v>118</v>
      </c>
      <c r="C124" s="41">
        <v>89</v>
      </c>
      <c r="D124" s="46" t="s">
        <v>94</v>
      </c>
      <c r="E124" s="46" t="s">
        <v>100</v>
      </c>
      <c r="F124" s="40" t="s">
        <v>71</v>
      </c>
      <c r="G124" s="54">
        <v>40541</v>
      </c>
      <c r="H124" s="44">
        <v>10.531506849315068</v>
      </c>
      <c r="I124" s="40" t="s">
        <v>10</v>
      </c>
      <c r="J124" s="40">
        <v>9</v>
      </c>
      <c r="K124" s="45">
        <v>0.75</v>
      </c>
      <c r="L124" s="40">
        <v>0.95</v>
      </c>
      <c r="M124" s="40">
        <v>0.8</v>
      </c>
      <c r="N124" s="40">
        <v>0.8</v>
      </c>
      <c r="O124" s="40">
        <v>0.9</v>
      </c>
      <c r="P124" s="40">
        <v>0.95</v>
      </c>
      <c r="Q124" s="40">
        <v>0.75</v>
      </c>
      <c r="R124" s="40">
        <v>0.4</v>
      </c>
      <c r="S124" s="40">
        <f t="shared" si="41"/>
        <v>-0.3666666666666667</v>
      </c>
      <c r="T124" s="40">
        <f t="shared" si="54"/>
        <v>1.5714285714285712</v>
      </c>
      <c r="U124" s="40">
        <f t="shared" si="55"/>
        <v>-0.14285714285714279</v>
      </c>
      <c r="V124" s="40">
        <f t="shared" si="42"/>
        <v>0.83333333333333337</v>
      </c>
      <c r="W124" s="40">
        <f t="shared" si="43"/>
        <v>0.8666666666666667</v>
      </c>
      <c r="X124" s="40">
        <f t="shared" si="44"/>
        <v>0.2</v>
      </c>
      <c r="Y124" s="46">
        <f t="shared" si="45"/>
        <v>1.5000000000000002</v>
      </c>
      <c r="Z124" s="45">
        <f t="shared" si="46"/>
        <v>3.3333333333333361E-2</v>
      </c>
      <c r="AA124" s="40">
        <f t="shared" si="47"/>
        <v>0.15000000000000002</v>
      </c>
      <c r="AB124" s="40">
        <f t="shared" si="48"/>
        <v>0</v>
      </c>
      <c r="AC124" s="40">
        <f t="shared" si="49"/>
        <v>0.14999999999999991</v>
      </c>
      <c r="AD124" s="40">
        <f t="shared" si="50"/>
        <v>-5.0000000000000044E-2</v>
      </c>
      <c r="AE124" s="40">
        <f t="shared" si="51"/>
        <v>0.14999999999999991</v>
      </c>
      <c r="AF124" s="40">
        <v>0.60000000000000009</v>
      </c>
      <c r="AG124" s="40">
        <v>0</v>
      </c>
      <c r="AH124" s="40">
        <v>-0.25000000000000028</v>
      </c>
    </row>
    <row r="125" spans="1:34" x14ac:dyDescent="0.2">
      <c r="A125" s="40">
        <v>1616</v>
      </c>
      <c r="B125" s="46">
        <v>96</v>
      </c>
      <c r="C125" s="46">
        <v>76</v>
      </c>
      <c r="D125" s="42" t="s">
        <v>96</v>
      </c>
      <c r="E125" s="42" t="s">
        <v>96</v>
      </c>
      <c r="F125" s="40" t="s">
        <v>71</v>
      </c>
      <c r="G125" s="56">
        <v>40386</v>
      </c>
      <c r="H125" s="50">
        <v>10.854794520547944</v>
      </c>
      <c r="I125" s="40" t="s">
        <v>9</v>
      </c>
      <c r="J125" s="40">
        <v>9</v>
      </c>
      <c r="K125" s="45">
        <v>0.85</v>
      </c>
      <c r="L125" s="40">
        <v>0.8</v>
      </c>
      <c r="M125" s="40">
        <v>0.6</v>
      </c>
      <c r="N125" s="40">
        <v>0.8</v>
      </c>
      <c r="O125" s="40">
        <v>0.95</v>
      </c>
      <c r="P125" s="40">
        <v>0.85</v>
      </c>
      <c r="Q125" s="40">
        <v>0.85</v>
      </c>
      <c r="R125" s="40">
        <v>0.65</v>
      </c>
      <c r="S125" s="40">
        <f t="shared" si="41"/>
        <v>-0.51666666666666661</v>
      </c>
      <c r="T125" s="40">
        <f t="shared" si="54"/>
        <v>1.2916666666666667</v>
      </c>
      <c r="U125" s="40">
        <f t="shared" si="55"/>
        <v>-0.33333333333333331</v>
      </c>
      <c r="V125" s="40">
        <f t="shared" si="42"/>
        <v>0.75</v>
      </c>
      <c r="W125" s="40">
        <f t="shared" si="43"/>
        <v>0.8833333333333333</v>
      </c>
      <c r="X125" s="40">
        <f t="shared" si="44"/>
        <v>0.53333333333333321</v>
      </c>
      <c r="Y125" s="46">
        <f t="shared" si="45"/>
        <v>4.5714285714285694</v>
      </c>
      <c r="Z125" s="49">
        <f t="shared" si="46"/>
        <v>0.1333333333333333</v>
      </c>
      <c r="AA125" s="40">
        <f t="shared" si="47"/>
        <v>9.9999999999999978E-2</v>
      </c>
      <c r="AB125" s="40">
        <f t="shared" si="48"/>
        <v>4.9999999999999933E-2</v>
      </c>
      <c r="AC125" s="40">
        <f t="shared" si="49"/>
        <v>4.9999999999999933E-2</v>
      </c>
      <c r="AD125" s="40">
        <f t="shared" si="50"/>
        <v>0.25</v>
      </c>
      <c r="AE125" s="40">
        <f t="shared" si="51"/>
        <v>0</v>
      </c>
      <c r="AF125" s="40">
        <v>0.66666666666666641</v>
      </c>
      <c r="AG125" s="40">
        <v>0.24999999999999972</v>
      </c>
      <c r="AH125" s="40">
        <v>0.625</v>
      </c>
    </row>
    <row r="126" spans="1:34" x14ac:dyDescent="0.2">
      <c r="A126" s="40">
        <v>1567</v>
      </c>
      <c r="B126" s="46">
        <v>105</v>
      </c>
      <c r="C126" s="46">
        <v>83</v>
      </c>
      <c r="D126" s="46" t="s">
        <v>91</v>
      </c>
      <c r="E126" s="46" t="s">
        <v>92</v>
      </c>
      <c r="F126" s="40" t="s">
        <v>71</v>
      </c>
      <c r="G126" s="47">
        <v>40293</v>
      </c>
      <c r="H126" s="50">
        <v>11.076712328767123</v>
      </c>
      <c r="I126" s="40" t="s">
        <v>10</v>
      </c>
      <c r="J126" s="48">
        <v>10</v>
      </c>
      <c r="K126" s="45">
        <v>0.95</v>
      </c>
      <c r="L126" s="40">
        <v>0.9</v>
      </c>
      <c r="M126" s="40">
        <v>0.65</v>
      </c>
      <c r="N126" s="40">
        <v>0.85</v>
      </c>
      <c r="O126" s="40">
        <v>0.95</v>
      </c>
      <c r="P126" s="40">
        <v>0.85</v>
      </c>
      <c r="Q126" s="40">
        <v>0.8</v>
      </c>
      <c r="R126" s="40">
        <v>0.4</v>
      </c>
      <c r="S126" s="40">
        <f t="shared" si="41"/>
        <v>-0.36666666666666681</v>
      </c>
      <c r="T126" s="40">
        <f t="shared" si="54"/>
        <v>1.5714285714285716</v>
      </c>
      <c r="U126" s="40">
        <f t="shared" si="55"/>
        <v>-0.14285714285714232</v>
      </c>
      <c r="V126" s="40">
        <f t="shared" si="42"/>
        <v>0.83333333333333337</v>
      </c>
      <c r="W126" s="40">
        <f t="shared" si="43"/>
        <v>0.86666666666666659</v>
      </c>
      <c r="X126" s="40">
        <f t="shared" si="44"/>
        <v>0.19999999999999934</v>
      </c>
      <c r="Y126" s="46">
        <f t="shared" si="45"/>
        <v>1.4999999999999942</v>
      </c>
      <c r="Z126" s="49">
        <f t="shared" si="46"/>
        <v>3.3333333333333215E-2</v>
      </c>
      <c r="AA126" s="40">
        <f t="shared" si="47"/>
        <v>0</v>
      </c>
      <c r="AB126" s="40">
        <f t="shared" si="48"/>
        <v>-5.0000000000000044E-2</v>
      </c>
      <c r="AC126" s="40">
        <f t="shared" si="49"/>
        <v>0</v>
      </c>
      <c r="AD126" s="40">
        <f t="shared" si="50"/>
        <v>0.15000000000000002</v>
      </c>
      <c r="AE126" s="40">
        <f t="shared" si="51"/>
        <v>5.0000000000000044E-2</v>
      </c>
      <c r="AF126" s="40">
        <v>0</v>
      </c>
      <c r="AG126" s="40">
        <v>-0.50000000000000056</v>
      </c>
      <c r="AH126" s="40">
        <v>0.42857142857142866</v>
      </c>
    </row>
    <row r="127" spans="1:34" x14ac:dyDescent="0.2">
      <c r="A127" s="40">
        <v>4005</v>
      </c>
      <c r="B127" s="41">
        <v>88</v>
      </c>
      <c r="C127" s="41">
        <v>71</v>
      </c>
      <c r="D127" s="46" t="s">
        <v>101</v>
      </c>
      <c r="E127" s="46" t="s">
        <v>100</v>
      </c>
      <c r="F127" s="40" t="s">
        <v>71</v>
      </c>
      <c r="G127" s="43">
        <v>40285</v>
      </c>
      <c r="H127" s="44">
        <v>11.232876712328768</v>
      </c>
      <c r="I127" s="40" t="s">
        <v>10</v>
      </c>
      <c r="J127" s="40">
        <v>9</v>
      </c>
      <c r="K127" s="45">
        <v>0.85</v>
      </c>
      <c r="L127" s="40">
        <v>0.75</v>
      </c>
      <c r="M127" s="40">
        <v>0.65</v>
      </c>
      <c r="N127" s="40">
        <v>0.65</v>
      </c>
      <c r="O127" s="40">
        <v>0.9</v>
      </c>
      <c r="P127" s="40">
        <v>0.85</v>
      </c>
      <c r="Q127" s="40">
        <v>0.5</v>
      </c>
      <c r="R127" s="40">
        <v>0.4</v>
      </c>
      <c r="S127" s="40">
        <f t="shared" si="41"/>
        <v>-0.39999999999999991</v>
      </c>
      <c r="T127" s="40">
        <f t="shared" si="54"/>
        <v>2.6666666666666679</v>
      </c>
      <c r="U127" s="40">
        <f t="shared" si="55"/>
        <v>0</v>
      </c>
      <c r="V127" s="40">
        <f t="shared" si="42"/>
        <v>0.75</v>
      </c>
      <c r="W127" s="40">
        <f t="shared" si="43"/>
        <v>0.75</v>
      </c>
      <c r="X127" s="40">
        <f t="shared" si="44"/>
        <v>0</v>
      </c>
      <c r="Y127" s="46">
        <f t="shared" si="45"/>
        <v>0</v>
      </c>
      <c r="Z127" s="45">
        <f t="shared" si="46"/>
        <v>0</v>
      </c>
      <c r="AA127" s="40">
        <f t="shared" si="47"/>
        <v>5.0000000000000044E-2</v>
      </c>
      <c r="AB127" s="40">
        <f t="shared" si="48"/>
        <v>9.9999999999999978E-2</v>
      </c>
      <c r="AC127" s="40">
        <f t="shared" si="49"/>
        <v>0.19999999999999996</v>
      </c>
      <c r="AD127" s="40">
        <f t="shared" si="50"/>
        <v>-0.15000000000000002</v>
      </c>
      <c r="AE127" s="40">
        <f t="shared" si="51"/>
        <v>9.9999999999999978E-2</v>
      </c>
      <c r="AF127" s="40">
        <v>0.33333333333333359</v>
      </c>
      <c r="AG127" s="40">
        <v>0.39999999999999991</v>
      </c>
      <c r="AH127" s="40">
        <v>-0.42857142857142866</v>
      </c>
    </row>
    <row r="128" spans="1:34" x14ac:dyDescent="0.2">
      <c r="A128" s="40">
        <v>488</v>
      </c>
      <c r="B128" s="46">
        <v>110</v>
      </c>
      <c r="C128" s="46">
        <v>85</v>
      </c>
      <c r="D128" s="46" t="s">
        <v>94</v>
      </c>
      <c r="E128" s="46" t="s">
        <v>92</v>
      </c>
      <c r="F128" s="40" t="s">
        <v>71</v>
      </c>
      <c r="G128" s="56">
        <v>40277</v>
      </c>
      <c r="H128" s="44">
        <v>11.268493150684931</v>
      </c>
      <c r="I128" s="40" t="s">
        <v>9</v>
      </c>
      <c r="J128" s="40">
        <v>10</v>
      </c>
      <c r="K128" s="45">
        <v>0.9</v>
      </c>
      <c r="L128" s="40">
        <v>0.7</v>
      </c>
      <c r="M128" s="40">
        <v>0.75</v>
      </c>
      <c r="N128" s="40">
        <v>0.45</v>
      </c>
      <c r="O128" s="40">
        <v>0.7</v>
      </c>
      <c r="P128" s="40">
        <v>0.75</v>
      </c>
      <c r="Q128" s="40">
        <v>0.7</v>
      </c>
      <c r="R128" s="40">
        <v>0.35</v>
      </c>
      <c r="S128" s="40">
        <f t="shared" si="41"/>
        <v>-0.41666666666666663</v>
      </c>
      <c r="T128" s="40">
        <f t="shared" si="54"/>
        <v>3.1250000000000004</v>
      </c>
      <c r="U128" s="40">
        <f t="shared" si="55"/>
        <v>0.5</v>
      </c>
      <c r="V128" s="40">
        <f t="shared" si="42"/>
        <v>0.78333333333333333</v>
      </c>
      <c r="W128" s="40">
        <f t="shared" si="43"/>
        <v>0.71666666666666667</v>
      </c>
      <c r="X128" s="40">
        <f t="shared" si="44"/>
        <v>-0.3076923076923076</v>
      </c>
      <c r="Y128" s="46">
        <f t="shared" si="45"/>
        <v>-1.0859728506787327</v>
      </c>
      <c r="Z128" s="45">
        <f t="shared" si="46"/>
        <v>-6.6666666666666721E-2</v>
      </c>
      <c r="AA128" s="40">
        <f t="shared" si="47"/>
        <v>-0.20000000000000007</v>
      </c>
      <c r="AB128" s="40">
        <f t="shared" si="48"/>
        <v>5.0000000000000044E-2</v>
      </c>
      <c r="AC128" s="40">
        <f t="shared" si="49"/>
        <v>0.3</v>
      </c>
      <c r="AD128" s="40">
        <f t="shared" si="50"/>
        <v>-5.0000000000000044E-2</v>
      </c>
      <c r="AE128" s="40">
        <f t="shared" si="51"/>
        <v>0.24999999999999994</v>
      </c>
      <c r="AF128" s="40">
        <v>-2.0000000000000009</v>
      </c>
      <c r="AG128" s="40">
        <v>0.1666666666666668</v>
      </c>
      <c r="AH128" s="40">
        <v>-0.20000000000000018</v>
      </c>
    </row>
    <row r="129" spans="1:34" x14ac:dyDescent="0.2">
      <c r="A129" s="40" t="s">
        <v>49</v>
      </c>
      <c r="B129" s="41">
        <v>122</v>
      </c>
      <c r="C129" s="41">
        <v>91</v>
      </c>
      <c r="D129" s="46" t="s">
        <v>91</v>
      </c>
      <c r="E129" s="46" t="s">
        <v>100</v>
      </c>
      <c r="F129" s="40" t="s">
        <v>71</v>
      </c>
      <c r="G129" s="47">
        <v>40211</v>
      </c>
      <c r="H129" s="44">
        <v>11.27</v>
      </c>
      <c r="I129" s="40" t="s">
        <v>10</v>
      </c>
      <c r="J129" s="48">
        <v>10</v>
      </c>
      <c r="K129" s="45">
        <v>0.75</v>
      </c>
      <c r="L129" s="40">
        <v>0.95</v>
      </c>
      <c r="M129" s="40">
        <v>0.8</v>
      </c>
      <c r="N129" s="40">
        <v>0.55000000000000004</v>
      </c>
      <c r="O129" s="40">
        <v>0.85</v>
      </c>
      <c r="P129" s="40">
        <v>0.9</v>
      </c>
      <c r="Q129" s="40">
        <v>0.65</v>
      </c>
      <c r="R129" s="40">
        <v>0.55000000000000004</v>
      </c>
      <c r="S129" s="40">
        <f t="shared" si="41"/>
        <v>-0.58333333333333337</v>
      </c>
      <c r="T129" s="40">
        <f t="shared" si="54"/>
        <v>1.5217391304347829</v>
      </c>
      <c r="U129" s="40">
        <f t="shared" si="55"/>
        <v>8.695652173913071E-2</v>
      </c>
      <c r="V129" s="40">
        <f t="shared" si="42"/>
        <v>0.83333333333333337</v>
      </c>
      <c r="W129" s="40">
        <f t="shared" si="43"/>
        <v>0.79999999999999993</v>
      </c>
      <c r="X129" s="40">
        <f t="shared" si="44"/>
        <v>-0.20000000000000068</v>
      </c>
      <c r="Y129" s="46">
        <f t="shared" si="45"/>
        <v>-1.0000000000000029</v>
      </c>
      <c r="Z129" s="49">
        <f t="shared" si="46"/>
        <v>-3.3333333333333361E-2</v>
      </c>
      <c r="AA129" s="40">
        <f t="shared" si="47"/>
        <v>9.9999999999999978E-2</v>
      </c>
      <c r="AB129" s="40">
        <f t="shared" si="48"/>
        <v>-4.9999999999999933E-2</v>
      </c>
      <c r="AC129" s="40">
        <f t="shared" si="49"/>
        <v>0.35</v>
      </c>
      <c r="AD129" s="40">
        <f t="shared" si="50"/>
        <v>-0.15000000000000002</v>
      </c>
      <c r="AE129" s="40">
        <f t="shared" si="51"/>
        <v>0.39999999999999991</v>
      </c>
      <c r="AF129" s="40">
        <v>0.39999999999999991</v>
      </c>
      <c r="AG129" s="40">
        <v>-0.99999999999999778</v>
      </c>
      <c r="AH129" s="40">
        <v>-0.75000000000000022</v>
      </c>
    </row>
    <row r="130" spans="1:34" x14ac:dyDescent="0.2">
      <c r="A130" s="40">
        <v>1572</v>
      </c>
      <c r="B130" s="46">
        <v>122</v>
      </c>
      <c r="C130" s="46">
        <v>91</v>
      </c>
      <c r="D130" s="46" t="s">
        <v>91</v>
      </c>
      <c r="E130" s="46" t="s">
        <v>93</v>
      </c>
      <c r="F130" s="40" t="s">
        <v>71</v>
      </c>
      <c r="G130" s="56">
        <v>40252</v>
      </c>
      <c r="H130" s="44">
        <v>11.323287671232876</v>
      </c>
      <c r="I130" s="40" t="s">
        <v>10</v>
      </c>
      <c r="J130" s="40">
        <v>0</v>
      </c>
      <c r="K130" s="45">
        <v>0.9</v>
      </c>
      <c r="L130" s="40">
        <v>0.85</v>
      </c>
      <c r="M130" s="40">
        <v>0.7</v>
      </c>
      <c r="N130" s="40">
        <v>0.6</v>
      </c>
      <c r="O130" s="40">
        <v>0.95</v>
      </c>
      <c r="P130" s="40">
        <v>0.65</v>
      </c>
      <c r="Q130" s="40">
        <v>0.8</v>
      </c>
      <c r="R130" s="40">
        <v>0.45</v>
      </c>
      <c r="S130" s="40">
        <f t="shared" ref="S130:S161" si="56">W130-(V130+R130)</f>
        <v>-0.46666666666666667</v>
      </c>
      <c r="T130" s="40">
        <f t="shared" si="54"/>
        <v>1.7499999999999989</v>
      </c>
      <c r="U130" s="40">
        <f t="shared" si="55"/>
        <v>6.2499999999999736E-2</v>
      </c>
      <c r="V130" s="40">
        <f t="shared" ref="V130:V158" si="57">(K130+L130+M130)/3</f>
        <v>0.81666666666666676</v>
      </c>
      <c r="W130" s="40">
        <f t="shared" ref="W130:W158" si="58">(O130+P130+Q130)/3</f>
        <v>0.80000000000000016</v>
      </c>
      <c r="X130" s="40">
        <f t="shared" ref="X130:X161" si="59">(W130-V130)/(1-V130)</f>
        <v>-9.0909090909090634E-2</v>
      </c>
      <c r="Y130" s="46">
        <f t="shared" ref="Y130:Y158" si="60">(W130-V130)/((1-V130)*(1-W130))</f>
        <v>-0.45454545454545353</v>
      </c>
      <c r="Z130" s="45">
        <f t="shared" ref="Z130:Z158" si="61">(-((K130+L130+M130))+((O130+P130+Q130)))/3</f>
        <v>-1.6666666666666607E-2</v>
      </c>
      <c r="AA130" s="40">
        <f t="shared" ref="AA130:AA158" si="62">O130-K130</f>
        <v>4.9999999999999933E-2</v>
      </c>
      <c r="AB130" s="40">
        <f t="shared" ref="AB130:AB158" si="63">P130-L130</f>
        <v>-0.19999999999999996</v>
      </c>
      <c r="AC130" s="40">
        <f t="shared" ref="AC130:AC158" si="64">P130-N130</f>
        <v>5.0000000000000044E-2</v>
      </c>
      <c r="AD130" s="40">
        <f t="shared" ref="AD130:AD158" si="65">Q130-M130</f>
        <v>0.10000000000000009</v>
      </c>
      <c r="AE130" s="40">
        <f t="shared" ref="AE130:AE158" si="66">L130-N130</f>
        <v>0.25</v>
      </c>
      <c r="AF130" s="40">
        <v>0.49999999999999944</v>
      </c>
      <c r="AG130" s="40">
        <v>-1.3333333333333328</v>
      </c>
      <c r="AH130" s="40">
        <v>0.33333333333333359</v>
      </c>
    </row>
    <row r="131" spans="1:34" x14ac:dyDescent="0.2">
      <c r="A131" s="40">
        <v>1536</v>
      </c>
      <c r="B131" s="46">
        <v>103</v>
      </c>
      <c r="C131" s="46">
        <v>81</v>
      </c>
      <c r="D131" s="46" t="s">
        <v>98</v>
      </c>
      <c r="E131" s="46" t="s">
        <v>92</v>
      </c>
      <c r="F131" s="40" t="s">
        <v>71</v>
      </c>
      <c r="G131" s="47">
        <v>40201</v>
      </c>
      <c r="H131" s="50">
        <v>11.361643835616439</v>
      </c>
      <c r="I131" s="40" t="s">
        <v>10</v>
      </c>
      <c r="J131" s="40">
        <v>10</v>
      </c>
      <c r="K131" s="45">
        <v>0.85</v>
      </c>
      <c r="L131" s="40">
        <v>0.55000000000000004</v>
      </c>
      <c r="M131" s="40">
        <v>0.65</v>
      </c>
      <c r="N131" s="40">
        <v>0.6</v>
      </c>
      <c r="O131" s="40">
        <v>0.8</v>
      </c>
      <c r="P131" s="40">
        <v>0.75</v>
      </c>
      <c r="Q131" s="40">
        <v>0.5</v>
      </c>
      <c r="R131" s="40">
        <v>0.6</v>
      </c>
      <c r="S131" s="40">
        <f t="shared" si="56"/>
        <v>-0.6</v>
      </c>
      <c r="T131" s="40">
        <f t="shared" si="54"/>
        <v>2.1176470588235303</v>
      </c>
      <c r="U131" s="40">
        <f t="shared" si="55"/>
        <v>0</v>
      </c>
      <c r="V131" s="40">
        <f t="shared" si="57"/>
        <v>0.68333333333333324</v>
      </c>
      <c r="W131" s="40">
        <f t="shared" si="58"/>
        <v>0.68333333333333324</v>
      </c>
      <c r="X131" s="40">
        <f t="shared" si="59"/>
        <v>0</v>
      </c>
      <c r="Y131" s="46">
        <f t="shared" si="60"/>
        <v>0</v>
      </c>
      <c r="Z131" s="49">
        <f t="shared" si="61"/>
        <v>0</v>
      </c>
      <c r="AA131" s="40">
        <f t="shared" si="62"/>
        <v>-4.9999999999999933E-2</v>
      </c>
      <c r="AB131" s="40">
        <f t="shared" si="63"/>
        <v>0.19999999999999996</v>
      </c>
      <c r="AC131" s="40">
        <f t="shared" si="64"/>
        <v>0.15000000000000002</v>
      </c>
      <c r="AD131" s="40">
        <f t="shared" si="65"/>
        <v>-0.15000000000000002</v>
      </c>
      <c r="AE131" s="40">
        <f t="shared" si="66"/>
        <v>-4.9999999999999933E-2</v>
      </c>
      <c r="AF131" s="40">
        <v>-0.33333333333333282</v>
      </c>
      <c r="AG131" s="40">
        <v>0.44444444444444436</v>
      </c>
      <c r="AH131" s="40">
        <v>-0.42857142857142866</v>
      </c>
    </row>
    <row r="132" spans="1:34" x14ac:dyDescent="0.2">
      <c r="A132" s="40">
        <v>862</v>
      </c>
      <c r="B132" s="46">
        <v>110</v>
      </c>
      <c r="C132" s="46">
        <v>85</v>
      </c>
      <c r="D132" s="46" t="s">
        <v>91</v>
      </c>
      <c r="E132" s="46" t="s">
        <v>92</v>
      </c>
      <c r="F132" s="40" t="s">
        <v>71</v>
      </c>
      <c r="G132" s="56">
        <v>40205</v>
      </c>
      <c r="H132" s="44">
        <v>11.493150684931507</v>
      </c>
      <c r="I132" s="40" t="s">
        <v>9</v>
      </c>
      <c r="J132" s="40">
        <v>10</v>
      </c>
      <c r="K132" s="45">
        <v>1</v>
      </c>
      <c r="L132" s="40">
        <v>0.9</v>
      </c>
      <c r="M132" s="40">
        <v>0.8</v>
      </c>
      <c r="N132" s="40">
        <v>0.65</v>
      </c>
      <c r="O132" s="40">
        <v>0.85</v>
      </c>
      <c r="P132" s="40">
        <v>0.9</v>
      </c>
      <c r="Q132" s="40">
        <v>0.75</v>
      </c>
      <c r="R132" s="40">
        <v>0.75</v>
      </c>
      <c r="S132" s="40">
        <f t="shared" si="56"/>
        <v>-0.81666666666666654</v>
      </c>
      <c r="T132" s="40">
        <f t="shared" si="54"/>
        <v>1.2564102564102564</v>
      </c>
      <c r="U132" s="40">
        <f t="shared" si="55"/>
        <v>0.10256410256410256</v>
      </c>
      <c r="V132" s="40">
        <f t="shared" si="57"/>
        <v>0.9</v>
      </c>
      <c r="W132" s="40">
        <f t="shared" si="58"/>
        <v>0.83333333333333337</v>
      </c>
      <c r="X132" s="40">
        <f t="shared" si="59"/>
        <v>-0.66666666666666663</v>
      </c>
      <c r="Y132" s="46">
        <f t="shared" si="60"/>
        <v>-4.0000000000000009</v>
      </c>
      <c r="Z132" s="45">
        <f t="shared" si="61"/>
        <v>-6.6666666666666721E-2</v>
      </c>
      <c r="AA132" s="40">
        <f t="shared" si="62"/>
        <v>-0.15000000000000002</v>
      </c>
      <c r="AB132" s="40">
        <f t="shared" si="63"/>
        <v>0</v>
      </c>
      <c r="AC132" s="40">
        <f t="shared" si="64"/>
        <v>0.25</v>
      </c>
      <c r="AD132" s="40">
        <f t="shared" si="65"/>
        <v>-5.0000000000000044E-2</v>
      </c>
      <c r="AE132" s="40">
        <f t="shared" si="66"/>
        <v>0.25</v>
      </c>
      <c r="AF132" s="40">
        <v>0</v>
      </c>
      <c r="AG132" s="40">
        <v>0</v>
      </c>
      <c r="AH132" s="40">
        <v>-0.25000000000000028</v>
      </c>
    </row>
    <row r="133" spans="1:34" x14ac:dyDescent="0.2">
      <c r="A133" s="40">
        <v>2315</v>
      </c>
      <c r="B133" s="46"/>
      <c r="C133" s="46"/>
      <c r="D133" s="42" t="s">
        <v>96</v>
      </c>
      <c r="E133" s="42" t="s">
        <v>96</v>
      </c>
      <c r="F133" s="40" t="s">
        <v>71</v>
      </c>
      <c r="G133" s="56">
        <v>40127</v>
      </c>
      <c r="H133" s="44">
        <v>11.512328767123288</v>
      </c>
      <c r="I133" s="40" t="s">
        <v>9</v>
      </c>
      <c r="J133" s="48">
        <v>10</v>
      </c>
      <c r="K133" s="45">
        <v>0.75</v>
      </c>
      <c r="L133" s="40">
        <v>0.75</v>
      </c>
      <c r="M133" s="40">
        <v>0.55000000000000004</v>
      </c>
      <c r="N133" s="40">
        <v>0.45</v>
      </c>
      <c r="O133" s="40">
        <v>0.7</v>
      </c>
      <c r="P133" s="40">
        <v>0.8</v>
      </c>
      <c r="Q133" s="40">
        <v>0.85</v>
      </c>
      <c r="R133" s="40">
        <v>0.45</v>
      </c>
      <c r="S133" s="40">
        <f t="shared" si="56"/>
        <v>-0.35</v>
      </c>
      <c r="T133" s="40">
        <f t="shared" si="54"/>
        <v>2.6250000000000004</v>
      </c>
      <c r="U133" s="40">
        <f t="shared" si="55"/>
        <v>-0.75000000000000089</v>
      </c>
      <c r="V133" s="40">
        <f t="shared" si="57"/>
        <v>0.68333333333333324</v>
      </c>
      <c r="W133" s="40">
        <f t="shared" si="58"/>
        <v>0.78333333333333333</v>
      </c>
      <c r="X133" s="40">
        <f t="shared" si="59"/>
        <v>0.31578947368421073</v>
      </c>
      <c r="Y133" s="46">
        <f t="shared" si="60"/>
        <v>1.4574898785425108</v>
      </c>
      <c r="Z133" s="49">
        <f t="shared" si="61"/>
        <v>0.10000000000000009</v>
      </c>
      <c r="AA133" s="40">
        <f t="shared" si="62"/>
        <v>-5.0000000000000044E-2</v>
      </c>
      <c r="AB133" s="40">
        <f t="shared" si="63"/>
        <v>5.0000000000000044E-2</v>
      </c>
      <c r="AC133" s="40">
        <f t="shared" si="64"/>
        <v>0.35000000000000003</v>
      </c>
      <c r="AD133" s="40">
        <f t="shared" si="65"/>
        <v>0.29999999999999993</v>
      </c>
      <c r="AE133" s="40">
        <f t="shared" si="66"/>
        <v>0.3</v>
      </c>
      <c r="AF133" s="40">
        <v>-0.20000000000000018</v>
      </c>
      <c r="AG133" s="40">
        <v>0.20000000000000018</v>
      </c>
      <c r="AH133" s="40">
        <v>0.66666666666666663</v>
      </c>
    </row>
    <row r="134" spans="1:34" x14ac:dyDescent="0.2">
      <c r="A134" s="40">
        <v>4104</v>
      </c>
      <c r="B134" s="41">
        <v>129</v>
      </c>
      <c r="C134" s="41">
        <v>94</v>
      </c>
      <c r="D134" s="46" t="s">
        <v>91</v>
      </c>
      <c r="E134" s="46" t="s">
        <v>100</v>
      </c>
      <c r="F134" s="40" t="s">
        <v>71</v>
      </c>
      <c r="G134" s="43">
        <v>40186</v>
      </c>
      <c r="H134" s="59">
        <v>11.545205479452054</v>
      </c>
      <c r="I134" s="40" t="s">
        <v>10</v>
      </c>
      <c r="J134" s="40">
        <v>9</v>
      </c>
      <c r="K134" s="45">
        <v>0.95</v>
      </c>
      <c r="L134" s="40">
        <v>0.9</v>
      </c>
      <c r="M134" s="40">
        <v>0.65</v>
      </c>
      <c r="N134" s="40">
        <v>0.8</v>
      </c>
      <c r="O134" s="40">
        <v>0.95</v>
      </c>
      <c r="P134" s="40">
        <v>0.9</v>
      </c>
      <c r="Q134" s="40">
        <v>0.9</v>
      </c>
      <c r="R134" s="40">
        <v>0.7</v>
      </c>
      <c r="S134" s="40">
        <f t="shared" si="56"/>
        <v>-0.61666666666666659</v>
      </c>
      <c r="T134" s="40">
        <f t="shared" si="54"/>
        <v>1.15625</v>
      </c>
      <c r="U134" s="40">
        <f t="shared" si="55"/>
        <v>-0.15624999999999989</v>
      </c>
      <c r="V134" s="40">
        <f t="shared" si="57"/>
        <v>0.83333333333333337</v>
      </c>
      <c r="W134" s="40">
        <f t="shared" si="58"/>
        <v>0.91666666666666663</v>
      </c>
      <c r="X134" s="40">
        <f t="shared" si="59"/>
        <v>0.49999999999999967</v>
      </c>
      <c r="Y134" s="46">
        <f t="shared" si="60"/>
        <v>5.9999999999999938</v>
      </c>
      <c r="Z134" s="45">
        <f t="shared" si="61"/>
        <v>8.3333333333333329E-2</v>
      </c>
      <c r="AA134" s="40">
        <f t="shared" si="62"/>
        <v>0</v>
      </c>
      <c r="AB134" s="40">
        <f t="shared" si="63"/>
        <v>0</v>
      </c>
      <c r="AC134" s="40">
        <f t="shared" si="64"/>
        <v>9.9999999999999978E-2</v>
      </c>
      <c r="AD134" s="40">
        <f t="shared" si="65"/>
        <v>0.25</v>
      </c>
      <c r="AE134" s="40">
        <f t="shared" si="66"/>
        <v>9.9999999999999978E-2</v>
      </c>
      <c r="AF134" s="40">
        <v>0</v>
      </c>
      <c r="AG134" s="40">
        <v>0</v>
      </c>
      <c r="AH134" s="40">
        <v>0.7142857142857143</v>
      </c>
    </row>
    <row r="135" spans="1:34" customFormat="1" x14ac:dyDescent="0.2">
      <c r="A135" s="40">
        <v>775</v>
      </c>
      <c r="B135" s="46">
        <v>110</v>
      </c>
      <c r="C135" s="46">
        <v>85</v>
      </c>
      <c r="D135" s="46" t="s">
        <v>91</v>
      </c>
      <c r="E135" s="46" t="s">
        <v>92</v>
      </c>
      <c r="F135" s="40" t="s">
        <v>71</v>
      </c>
      <c r="G135" s="56">
        <v>40170</v>
      </c>
      <c r="H135" s="44">
        <v>11.561643835616438</v>
      </c>
      <c r="I135" s="40" t="s">
        <v>10</v>
      </c>
      <c r="J135" s="40">
        <v>9</v>
      </c>
      <c r="K135" s="45">
        <v>0.9</v>
      </c>
      <c r="L135" s="40">
        <v>0.9</v>
      </c>
      <c r="M135" s="40">
        <v>0.7</v>
      </c>
      <c r="N135" s="40">
        <v>0.65</v>
      </c>
      <c r="O135" s="40">
        <v>0.75</v>
      </c>
      <c r="P135" s="40">
        <v>0.75</v>
      </c>
      <c r="Q135" s="40">
        <v>0.85</v>
      </c>
      <c r="R135" s="40">
        <v>0.45</v>
      </c>
      <c r="S135" s="40">
        <f t="shared" si="56"/>
        <v>-0.50000000000000011</v>
      </c>
      <c r="T135" s="40">
        <f t="shared" si="54"/>
        <v>1.7647058823529409</v>
      </c>
      <c r="U135" s="40">
        <f t="shared" si="55"/>
        <v>0.17647058823529421</v>
      </c>
      <c r="V135" s="40">
        <f t="shared" si="57"/>
        <v>0.83333333333333337</v>
      </c>
      <c r="W135" s="40">
        <f t="shared" si="58"/>
        <v>0.78333333333333333</v>
      </c>
      <c r="X135" s="40">
        <f t="shared" si="59"/>
        <v>-0.30000000000000032</v>
      </c>
      <c r="Y135" s="46">
        <f t="shared" si="60"/>
        <v>-1.3846153846153859</v>
      </c>
      <c r="Z135" s="45">
        <f t="shared" si="61"/>
        <v>-4.9999999999999968E-2</v>
      </c>
      <c r="AA135" s="40">
        <f t="shared" si="62"/>
        <v>-0.15000000000000002</v>
      </c>
      <c r="AB135" s="40">
        <f t="shared" si="63"/>
        <v>-0.15000000000000002</v>
      </c>
      <c r="AC135" s="40">
        <f t="shared" si="64"/>
        <v>9.9999999999999978E-2</v>
      </c>
      <c r="AD135" s="40">
        <f t="shared" si="65"/>
        <v>0.15000000000000002</v>
      </c>
      <c r="AE135" s="40">
        <f t="shared" si="66"/>
        <v>0.25</v>
      </c>
      <c r="AF135" s="40">
        <v>-1.5000000000000004</v>
      </c>
      <c r="AG135" s="40">
        <v>-1.5000000000000004</v>
      </c>
      <c r="AH135" s="40">
        <v>0.5</v>
      </c>
    </row>
    <row r="136" spans="1:34" x14ac:dyDescent="0.2">
      <c r="A136" s="40">
        <v>208</v>
      </c>
      <c r="B136" s="46">
        <v>129</v>
      </c>
      <c r="C136" s="46">
        <v>94</v>
      </c>
      <c r="D136" s="46" t="s">
        <v>91</v>
      </c>
      <c r="E136" s="46" t="s">
        <v>92</v>
      </c>
      <c r="F136" s="40" t="s">
        <v>71</v>
      </c>
      <c r="G136" s="56">
        <v>40161</v>
      </c>
      <c r="H136" s="44">
        <v>11.586301369863014</v>
      </c>
      <c r="I136" s="40" t="s">
        <v>9</v>
      </c>
      <c r="J136" s="40">
        <v>10</v>
      </c>
      <c r="K136" s="45">
        <v>0.8</v>
      </c>
      <c r="L136" s="40">
        <v>0.9</v>
      </c>
      <c r="M136" s="40">
        <v>0.5</v>
      </c>
      <c r="N136" s="40">
        <v>0.75</v>
      </c>
      <c r="O136" s="40">
        <v>0.85</v>
      </c>
      <c r="P136" s="40">
        <v>0.85</v>
      </c>
      <c r="Q136" s="40">
        <v>0.85</v>
      </c>
      <c r="R136" s="40">
        <v>0.45</v>
      </c>
      <c r="S136" s="40">
        <f t="shared" si="56"/>
        <v>-0.33333333333333337</v>
      </c>
      <c r="T136" s="40">
        <f t="shared" si="54"/>
        <v>1.8181818181818183</v>
      </c>
      <c r="U136" s="40">
        <f t="shared" si="55"/>
        <v>-0.63636363636363591</v>
      </c>
      <c r="V136" s="40">
        <f t="shared" si="57"/>
        <v>0.73333333333333339</v>
      </c>
      <c r="W136" s="40">
        <f t="shared" si="58"/>
        <v>0.85</v>
      </c>
      <c r="X136" s="40">
        <f t="shared" si="59"/>
        <v>0.43749999999999978</v>
      </c>
      <c r="Y136" s="46">
        <f t="shared" si="60"/>
        <v>2.9166666666666652</v>
      </c>
      <c r="Z136" s="45">
        <f t="shared" si="61"/>
        <v>0.11666666666666654</v>
      </c>
      <c r="AA136" s="40">
        <f t="shared" si="62"/>
        <v>4.9999999999999933E-2</v>
      </c>
      <c r="AB136" s="40">
        <f t="shared" si="63"/>
        <v>-5.0000000000000044E-2</v>
      </c>
      <c r="AC136" s="40">
        <f t="shared" si="64"/>
        <v>9.9999999999999978E-2</v>
      </c>
      <c r="AD136" s="40">
        <f t="shared" si="65"/>
        <v>0.35</v>
      </c>
      <c r="AE136" s="40">
        <f t="shared" si="66"/>
        <v>0.15000000000000002</v>
      </c>
      <c r="AF136" s="40">
        <v>0.24999999999999972</v>
      </c>
      <c r="AG136" s="40">
        <v>-0.50000000000000056</v>
      </c>
      <c r="AH136" s="40">
        <v>0.7</v>
      </c>
    </row>
    <row r="137" spans="1:34" x14ac:dyDescent="0.2">
      <c r="A137" s="40">
        <v>4102</v>
      </c>
      <c r="B137" s="41">
        <v>116</v>
      </c>
      <c r="C137" s="41">
        <v>88</v>
      </c>
      <c r="D137" s="46" t="s">
        <v>96</v>
      </c>
      <c r="E137" s="46" t="s">
        <v>96</v>
      </c>
      <c r="F137" s="40" t="s">
        <v>71</v>
      </c>
      <c r="G137" s="47">
        <v>40149</v>
      </c>
      <c r="H137" s="59">
        <v>11.616438356164384</v>
      </c>
      <c r="I137" s="40" t="s">
        <v>10</v>
      </c>
      <c r="J137" s="48">
        <v>10</v>
      </c>
      <c r="K137" s="45">
        <v>0.95</v>
      </c>
      <c r="L137" s="40">
        <v>0.8</v>
      </c>
      <c r="M137" s="40">
        <v>0.6</v>
      </c>
      <c r="N137" s="40">
        <v>0.75</v>
      </c>
      <c r="O137" s="40">
        <v>0.8</v>
      </c>
      <c r="P137" s="40">
        <v>0.9</v>
      </c>
      <c r="Q137" s="40">
        <v>0.85</v>
      </c>
      <c r="R137" s="40">
        <v>0.55000000000000004</v>
      </c>
      <c r="S137" s="40">
        <f t="shared" si="56"/>
        <v>-0.48333333333333339</v>
      </c>
      <c r="T137" s="40">
        <f t="shared" si="54"/>
        <v>1.4499999999999995</v>
      </c>
      <c r="U137" s="40">
        <f t="shared" si="55"/>
        <v>-0.20000000000000021</v>
      </c>
      <c r="V137" s="40">
        <f t="shared" si="57"/>
        <v>0.78333333333333333</v>
      </c>
      <c r="W137" s="40">
        <f t="shared" si="58"/>
        <v>0.85000000000000009</v>
      </c>
      <c r="X137" s="40">
        <f t="shared" si="59"/>
        <v>0.30769230769230815</v>
      </c>
      <c r="Y137" s="46">
        <f t="shared" si="60"/>
        <v>2.0512820512820555</v>
      </c>
      <c r="Z137" s="45">
        <f t="shared" si="61"/>
        <v>6.6666666666666721E-2</v>
      </c>
      <c r="AA137" s="40">
        <f t="shared" si="62"/>
        <v>-0.14999999999999991</v>
      </c>
      <c r="AB137" s="40">
        <f t="shared" si="63"/>
        <v>9.9999999999999978E-2</v>
      </c>
      <c r="AC137" s="40">
        <f t="shared" si="64"/>
        <v>0.15000000000000002</v>
      </c>
      <c r="AD137" s="40">
        <f t="shared" si="65"/>
        <v>0.25</v>
      </c>
      <c r="AE137" s="40">
        <f t="shared" si="66"/>
        <v>5.0000000000000044E-2</v>
      </c>
      <c r="AF137" s="40">
        <v>-2.9999999999999956</v>
      </c>
      <c r="AG137" s="40">
        <v>0.5</v>
      </c>
      <c r="AH137" s="40">
        <v>0.625</v>
      </c>
    </row>
    <row r="138" spans="1:34" x14ac:dyDescent="0.2">
      <c r="A138" s="40">
        <v>788</v>
      </c>
      <c r="B138" s="46">
        <v>110</v>
      </c>
      <c r="C138" s="46">
        <v>85</v>
      </c>
      <c r="D138" s="46" t="s">
        <v>91</v>
      </c>
      <c r="E138" s="46" t="s">
        <v>92</v>
      </c>
      <c r="F138" s="40" t="s">
        <v>71</v>
      </c>
      <c r="G138" s="56">
        <v>40147</v>
      </c>
      <c r="H138" s="44">
        <v>11.624657534246575</v>
      </c>
      <c r="I138" s="40" t="s">
        <v>9</v>
      </c>
      <c r="J138" s="40">
        <v>10</v>
      </c>
      <c r="K138" s="45">
        <v>0.85</v>
      </c>
      <c r="L138" s="40">
        <v>0.85</v>
      </c>
      <c r="M138" s="40">
        <v>0.8</v>
      </c>
      <c r="N138" s="40">
        <v>0.65</v>
      </c>
      <c r="O138" s="40">
        <v>0.9</v>
      </c>
      <c r="P138" s="40">
        <v>0.7</v>
      </c>
      <c r="Q138" s="40">
        <v>0.75</v>
      </c>
      <c r="R138" s="40">
        <v>0.35</v>
      </c>
      <c r="S138" s="40">
        <f t="shared" si="56"/>
        <v>-0.4</v>
      </c>
      <c r="T138" s="40">
        <f t="shared" si="54"/>
        <v>2.1818181818181817</v>
      </c>
      <c r="U138" s="40">
        <f t="shared" si="55"/>
        <v>0.27272727272727293</v>
      </c>
      <c r="V138" s="40">
        <f t="shared" si="57"/>
        <v>0.83333333333333337</v>
      </c>
      <c r="W138" s="40">
        <f t="shared" si="58"/>
        <v>0.78333333333333333</v>
      </c>
      <c r="X138" s="40">
        <f t="shared" si="59"/>
        <v>-0.30000000000000032</v>
      </c>
      <c r="Y138" s="46">
        <f t="shared" si="60"/>
        <v>-1.3846153846153859</v>
      </c>
      <c r="Z138" s="45">
        <f t="shared" si="61"/>
        <v>-4.9999999999999968E-2</v>
      </c>
      <c r="AA138" s="40">
        <f t="shared" si="62"/>
        <v>5.0000000000000044E-2</v>
      </c>
      <c r="AB138" s="40">
        <f t="shared" si="63"/>
        <v>-0.15000000000000002</v>
      </c>
      <c r="AC138" s="40">
        <f t="shared" si="64"/>
        <v>4.9999999999999933E-2</v>
      </c>
      <c r="AD138" s="40">
        <f t="shared" si="65"/>
        <v>-5.0000000000000044E-2</v>
      </c>
      <c r="AE138" s="40">
        <f t="shared" si="66"/>
        <v>0.19999999999999996</v>
      </c>
      <c r="AF138" s="40">
        <v>0.33333333333333359</v>
      </c>
      <c r="AG138" s="40">
        <v>-1</v>
      </c>
      <c r="AH138" s="40">
        <v>-0.25000000000000028</v>
      </c>
    </row>
    <row r="139" spans="1:34" x14ac:dyDescent="0.2">
      <c r="A139" s="40">
        <v>727</v>
      </c>
      <c r="B139" s="46">
        <v>103</v>
      </c>
      <c r="C139" s="46">
        <v>80</v>
      </c>
      <c r="D139" s="46" t="s">
        <v>91</v>
      </c>
      <c r="E139" s="46" t="s">
        <v>92</v>
      </c>
      <c r="F139" s="40" t="s">
        <v>71</v>
      </c>
      <c r="G139" s="56">
        <v>40138</v>
      </c>
      <c r="H139" s="44">
        <v>11.671232876712329</v>
      </c>
      <c r="I139" s="40" t="s">
        <v>9</v>
      </c>
      <c r="J139" s="40">
        <v>10</v>
      </c>
      <c r="K139" s="45">
        <v>0.95</v>
      </c>
      <c r="L139" s="40">
        <v>0.9</v>
      </c>
      <c r="M139" s="40">
        <v>0.65</v>
      </c>
      <c r="N139" s="40">
        <v>0.7</v>
      </c>
      <c r="O139" s="40">
        <v>0.9</v>
      </c>
      <c r="P139" s="40">
        <v>0.9</v>
      </c>
      <c r="Q139" s="40">
        <v>0.85</v>
      </c>
      <c r="R139" s="40">
        <v>0.8</v>
      </c>
      <c r="S139" s="40">
        <f t="shared" si="56"/>
        <v>-0.75</v>
      </c>
      <c r="T139" s="40">
        <f t="shared" si="54"/>
        <v>1.1842105263157896</v>
      </c>
      <c r="U139" s="40">
        <f t="shared" si="55"/>
        <v>-7.894736842105253E-2</v>
      </c>
      <c r="V139" s="40">
        <f t="shared" si="57"/>
        <v>0.83333333333333337</v>
      </c>
      <c r="W139" s="40">
        <f t="shared" si="58"/>
        <v>0.8833333333333333</v>
      </c>
      <c r="X139" s="40">
        <f t="shared" si="59"/>
        <v>0.29999999999999966</v>
      </c>
      <c r="Y139" s="46">
        <f t="shared" si="60"/>
        <v>2.5714285714285681</v>
      </c>
      <c r="Z139" s="45">
        <f t="shared" si="61"/>
        <v>4.9999999999999968E-2</v>
      </c>
      <c r="AA139" s="40">
        <f t="shared" si="62"/>
        <v>-4.9999999999999933E-2</v>
      </c>
      <c r="AB139" s="40">
        <f t="shared" si="63"/>
        <v>0</v>
      </c>
      <c r="AC139" s="40">
        <f t="shared" si="64"/>
        <v>0.20000000000000007</v>
      </c>
      <c r="AD139" s="40">
        <f t="shared" si="65"/>
        <v>0.19999999999999996</v>
      </c>
      <c r="AE139" s="40">
        <f t="shared" si="66"/>
        <v>0.20000000000000007</v>
      </c>
      <c r="AF139" s="40">
        <v>-0.99999999999999778</v>
      </c>
      <c r="AG139" s="40">
        <v>0</v>
      </c>
      <c r="AH139" s="40">
        <v>0.57142857142857129</v>
      </c>
    </row>
    <row r="140" spans="1:34" x14ac:dyDescent="0.2">
      <c r="A140" s="40">
        <v>3008</v>
      </c>
      <c r="B140" s="41">
        <v>94</v>
      </c>
      <c r="C140" s="41">
        <v>76</v>
      </c>
      <c r="D140" s="46" t="s">
        <v>91</v>
      </c>
      <c r="E140" s="46" t="s">
        <v>96</v>
      </c>
      <c r="F140" s="40" t="s">
        <v>71</v>
      </c>
      <c r="G140" s="56">
        <v>40079</v>
      </c>
      <c r="H140" s="44">
        <v>11.797260273972602</v>
      </c>
      <c r="I140" s="40" t="s">
        <v>10</v>
      </c>
      <c r="J140" s="48">
        <v>10</v>
      </c>
      <c r="K140" s="45">
        <v>0.9</v>
      </c>
      <c r="L140" s="40">
        <v>0.7</v>
      </c>
      <c r="M140" s="40">
        <v>0.7</v>
      </c>
      <c r="N140" s="40">
        <v>0.8</v>
      </c>
      <c r="O140" s="40">
        <v>0.95</v>
      </c>
      <c r="P140" s="40">
        <v>0.9</v>
      </c>
      <c r="Q140" s="40">
        <v>0.75</v>
      </c>
      <c r="R140" s="40">
        <v>0.45</v>
      </c>
      <c r="S140" s="40">
        <f t="shared" si="56"/>
        <v>-0.34999999999999987</v>
      </c>
      <c r="T140" s="40">
        <f t="shared" si="54"/>
        <v>1.6153846153846156</v>
      </c>
      <c r="U140" s="40">
        <f t="shared" si="55"/>
        <v>-0.46153846153846217</v>
      </c>
      <c r="V140" s="40">
        <f t="shared" si="57"/>
        <v>0.76666666666666661</v>
      </c>
      <c r="W140" s="40">
        <f t="shared" si="58"/>
        <v>0.8666666666666667</v>
      </c>
      <c r="X140" s="40">
        <f t="shared" si="59"/>
        <v>0.42857142857142883</v>
      </c>
      <c r="Y140" s="46">
        <f t="shared" si="60"/>
        <v>3.2142857142857171</v>
      </c>
      <c r="Z140" s="45">
        <f t="shared" si="61"/>
        <v>0.10000000000000009</v>
      </c>
      <c r="AA140" s="40">
        <f t="shared" si="62"/>
        <v>4.9999999999999933E-2</v>
      </c>
      <c r="AB140" s="40">
        <f t="shared" si="63"/>
        <v>0.20000000000000007</v>
      </c>
      <c r="AC140" s="40">
        <f t="shared" si="64"/>
        <v>9.9999999999999978E-2</v>
      </c>
      <c r="AD140" s="40">
        <f t="shared" si="65"/>
        <v>5.0000000000000044E-2</v>
      </c>
      <c r="AE140" s="40">
        <f t="shared" si="66"/>
        <v>-0.10000000000000009</v>
      </c>
      <c r="AF140" s="40">
        <v>0.49999999999999944</v>
      </c>
      <c r="AG140" s="40">
        <v>0.66666666666666674</v>
      </c>
      <c r="AH140" s="40">
        <v>0.1666666666666668</v>
      </c>
    </row>
    <row r="141" spans="1:34" x14ac:dyDescent="0.2">
      <c r="A141" s="40">
        <v>4110</v>
      </c>
      <c r="B141" s="41">
        <v>107</v>
      </c>
      <c r="C141" s="41">
        <v>81</v>
      </c>
      <c r="D141" s="46" t="s">
        <v>91</v>
      </c>
      <c r="E141" s="46" t="s">
        <v>100</v>
      </c>
      <c r="F141" s="40" t="s">
        <v>71</v>
      </c>
      <c r="G141" s="54">
        <v>40044</v>
      </c>
      <c r="H141" s="44">
        <v>11.893150684931507</v>
      </c>
      <c r="I141" s="40" t="s">
        <v>10</v>
      </c>
      <c r="J141" s="48">
        <v>10</v>
      </c>
      <c r="K141" s="45">
        <v>0.9</v>
      </c>
      <c r="L141" s="40">
        <v>0.9</v>
      </c>
      <c r="M141" s="40">
        <v>0.45</v>
      </c>
      <c r="N141" s="40">
        <v>0.6</v>
      </c>
      <c r="O141" s="40">
        <v>1</v>
      </c>
      <c r="P141" s="40">
        <v>0.85</v>
      </c>
      <c r="Q141" s="40">
        <v>0.85</v>
      </c>
      <c r="R141" s="40">
        <v>0.55000000000000004</v>
      </c>
      <c r="S141" s="40">
        <f t="shared" si="56"/>
        <v>-0.4</v>
      </c>
      <c r="T141" s="40">
        <f t="shared" si="54"/>
        <v>1.3333333333333333</v>
      </c>
      <c r="U141" s="40">
        <f t="shared" si="55"/>
        <v>-0.5</v>
      </c>
      <c r="V141" s="40">
        <f t="shared" si="57"/>
        <v>0.75</v>
      </c>
      <c r="W141" s="40">
        <f t="shared" si="58"/>
        <v>0.9</v>
      </c>
      <c r="X141" s="40">
        <f t="shared" si="59"/>
        <v>0.60000000000000009</v>
      </c>
      <c r="Y141" s="46">
        <f t="shared" si="60"/>
        <v>6.0000000000000018</v>
      </c>
      <c r="Z141" s="45">
        <f t="shared" si="61"/>
        <v>0.15000000000000005</v>
      </c>
      <c r="AA141" s="40">
        <f t="shared" si="62"/>
        <v>9.9999999999999978E-2</v>
      </c>
      <c r="AB141" s="40">
        <f t="shared" si="63"/>
        <v>-5.0000000000000044E-2</v>
      </c>
      <c r="AC141" s="40">
        <f t="shared" si="64"/>
        <v>0.25</v>
      </c>
      <c r="AD141" s="40">
        <f t="shared" si="65"/>
        <v>0.39999999999999997</v>
      </c>
      <c r="AE141" s="40">
        <f t="shared" si="66"/>
        <v>0.30000000000000004</v>
      </c>
      <c r="AF141" s="40">
        <v>1</v>
      </c>
      <c r="AG141" s="40">
        <v>-0.50000000000000056</v>
      </c>
      <c r="AH141" s="40">
        <v>0.72727272727272718</v>
      </c>
    </row>
    <row r="142" spans="1:34" x14ac:dyDescent="0.2">
      <c r="A142" s="40">
        <v>803</v>
      </c>
      <c r="B142" s="46">
        <v>112</v>
      </c>
      <c r="C142" s="46">
        <v>87</v>
      </c>
      <c r="D142" s="46" t="s">
        <v>91</v>
      </c>
      <c r="E142" s="46" t="s">
        <v>93</v>
      </c>
      <c r="F142" s="40" t="s">
        <v>71</v>
      </c>
      <c r="G142" s="56">
        <v>39995</v>
      </c>
      <c r="H142" s="61">
        <v>12.043835616438356</v>
      </c>
      <c r="I142" s="40" t="s">
        <v>10</v>
      </c>
      <c r="J142" s="40">
        <v>10</v>
      </c>
      <c r="K142" s="45">
        <v>0.9</v>
      </c>
      <c r="L142" s="40">
        <v>0.75</v>
      </c>
      <c r="M142" s="40">
        <v>0.65</v>
      </c>
      <c r="N142" s="40">
        <v>0.85</v>
      </c>
      <c r="O142" s="40">
        <v>1</v>
      </c>
      <c r="P142" s="40">
        <v>0.95</v>
      </c>
      <c r="Q142" s="40">
        <v>0.85</v>
      </c>
      <c r="R142" s="40">
        <v>0.8</v>
      </c>
      <c r="S142" s="40">
        <f t="shared" si="56"/>
        <v>-0.63333333333333341</v>
      </c>
      <c r="T142" s="40">
        <f t="shared" si="54"/>
        <v>1.1176470588235297</v>
      </c>
      <c r="U142" s="40">
        <f t="shared" si="55"/>
        <v>-0.29411764705882348</v>
      </c>
      <c r="V142" s="40">
        <f t="shared" si="57"/>
        <v>0.76666666666666661</v>
      </c>
      <c r="W142" s="40">
        <f t="shared" si="58"/>
        <v>0.93333333333333324</v>
      </c>
      <c r="X142" s="40">
        <f t="shared" si="59"/>
        <v>0.71428571428571397</v>
      </c>
      <c r="Y142" s="46">
        <f t="shared" si="60"/>
        <v>10.714285714285694</v>
      </c>
      <c r="Z142" s="45">
        <f t="shared" si="61"/>
        <v>0.16666666666666666</v>
      </c>
      <c r="AA142" s="40">
        <f t="shared" si="62"/>
        <v>9.9999999999999978E-2</v>
      </c>
      <c r="AB142" s="40">
        <f t="shared" si="63"/>
        <v>0.19999999999999996</v>
      </c>
      <c r="AC142" s="40">
        <f t="shared" si="64"/>
        <v>9.9999999999999978E-2</v>
      </c>
      <c r="AD142" s="40">
        <f t="shared" si="65"/>
        <v>0.19999999999999996</v>
      </c>
      <c r="AE142" s="40">
        <f t="shared" si="66"/>
        <v>-9.9999999999999978E-2</v>
      </c>
      <c r="AF142" s="40">
        <v>1</v>
      </c>
      <c r="AG142" s="40">
        <v>0.79999999999999982</v>
      </c>
      <c r="AH142" s="40">
        <v>0.57142857142857129</v>
      </c>
    </row>
    <row r="143" spans="1:34" x14ac:dyDescent="0.2">
      <c r="A143" s="40">
        <v>1024</v>
      </c>
      <c r="B143" s="46">
        <v>116</v>
      </c>
      <c r="C143" s="46">
        <v>89</v>
      </c>
      <c r="D143" s="46" t="s">
        <v>91</v>
      </c>
      <c r="E143" s="46" t="s">
        <v>93</v>
      </c>
      <c r="F143" s="40" t="s">
        <v>71</v>
      </c>
      <c r="G143" s="56">
        <v>40002</v>
      </c>
      <c r="H143" s="44">
        <v>12.043835616438356</v>
      </c>
      <c r="I143" s="40" t="s">
        <v>9</v>
      </c>
      <c r="J143" s="40">
        <v>10</v>
      </c>
      <c r="K143" s="45">
        <v>1</v>
      </c>
      <c r="L143" s="40">
        <v>0.85</v>
      </c>
      <c r="M143" s="40">
        <v>0.8</v>
      </c>
      <c r="N143" s="40">
        <v>0.9</v>
      </c>
      <c r="O143" s="40">
        <v>0.9</v>
      </c>
      <c r="P143" s="40">
        <v>0.95</v>
      </c>
      <c r="Q143" s="40">
        <v>0.8</v>
      </c>
      <c r="R143" s="40">
        <v>0.6</v>
      </c>
      <c r="S143" s="40">
        <f t="shared" si="56"/>
        <v>-0.6</v>
      </c>
      <c r="T143" s="40">
        <f t="shared" si="54"/>
        <v>1.2413793103448274</v>
      </c>
      <c r="U143" s="40">
        <f t="shared" si="55"/>
        <v>0</v>
      </c>
      <c r="V143" s="40">
        <f t="shared" si="57"/>
        <v>0.88333333333333341</v>
      </c>
      <c r="W143" s="40">
        <f t="shared" si="58"/>
        <v>0.88333333333333341</v>
      </c>
      <c r="X143" s="40">
        <f t="shared" si="59"/>
        <v>0</v>
      </c>
      <c r="Y143" s="46">
        <f t="shared" si="60"/>
        <v>0</v>
      </c>
      <c r="Z143" s="45">
        <f t="shared" si="61"/>
        <v>0</v>
      </c>
      <c r="AA143" s="40">
        <f t="shared" si="62"/>
        <v>-9.9999999999999978E-2</v>
      </c>
      <c r="AB143" s="40">
        <f t="shared" si="63"/>
        <v>9.9999999999999978E-2</v>
      </c>
      <c r="AC143" s="40">
        <f t="shared" si="64"/>
        <v>4.9999999999999933E-2</v>
      </c>
      <c r="AD143" s="40">
        <f t="shared" si="65"/>
        <v>0</v>
      </c>
      <c r="AE143" s="40">
        <f t="shared" si="66"/>
        <v>-5.0000000000000044E-2</v>
      </c>
      <c r="AF143" s="40">
        <v>0</v>
      </c>
      <c r="AG143" s="40">
        <v>0.66666666666666641</v>
      </c>
      <c r="AH143" s="40">
        <v>0</v>
      </c>
    </row>
    <row r="144" spans="1:34" x14ac:dyDescent="0.2">
      <c r="A144" s="40">
        <v>773</v>
      </c>
      <c r="B144" s="46">
        <v>110</v>
      </c>
      <c r="C144" s="46">
        <v>85</v>
      </c>
      <c r="D144" s="46" t="s">
        <v>91</v>
      </c>
      <c r="E144" s="46" t="s">
        <v>92</v>
      </c>
      <c r="F144" s="40" t="s">
        <v>71</v>
      </c>
      <c r="G144" s="56">
        <v>39979</v>
      </c>
      <c r="H144" s="44">
        <v>12.106849315068493</v>
      </c>
      <c r="I144" s="40" t="s">
        <v>10</v>
      </c>
      <c r="J144" s="40">
        <v>10</v>
      </c>
      <c r="K144" s="45">
        <v>0.85</v>
      </c>
      <c r="L144" s="40">
        <v>0.95</v>
      </c>
      <c r="M144" s="40">
        <v>0.8</v>
      </c>
      <c r="N144" s="40">
        <v>0.7</v>
      </c>
      <c r="O144" s="40">
        <v>0.95</v>
      </c>
      <c r="P144" s="40">
        <v>0.95</v>
      </c>
      <c r="Q144" s="40">
        <v>0.8</v>
      </c>
      <c r="R144" s="40">
        <v>0.5</v>
      </c>
      <c r="S144" s="40">
        <f t="shared" si="56"/>
        <v>-0.46666666666666667</v>
      </c>
      <c r="T144" s="40">
        <f t="shared" si="54"/>
        <v>1.2727272727272727</v>
      </c>
      <c r="U144" s="40">
        <f t="shared" si="55"/>
        <v>-9.0909090909091189E-2</v>
      </c>
      <c r="V144" s="40">
        <f t="shared" si="57"/>
        <v>0.86666666666666659</v>
      </c>
      <c r="W144" s="40">
        <f t="shared" si="58"/>
        <v>0.9</v>
      </c>
      <c r="X144" s="40">
        <f t="shared" si="59"/>
        <v>0.25000000000000061</v>
      </c>
      <c r="Y144" s="46">
        <f t="shared" si="60"/>
        <v>2.5000000000000071</v>
      </c>
      <c r="Z144" s="45">
        <f t="shared" si="61"/>
        <v>3.3333333333333513E-2</v>
      </c>
      <c r="AA144" s="40">
        <f t="shared" si="62"/>
        <v>9.9999999999999978E-2</v>
      </c>
      <c r="AB144" s="40">
        <f t="shared" si="63"/>
        <v>0</v>
      </c>
      <c r="AC144" s="40">
        <f t="shared" si="64"/>
        <v>0.25</v>
      </c>
      <c r="AD144" s="40">
        <f t="shared" si="65"/>
        <v>0</v>
      </c>
      <c r="AE144" s="40">
        <f t="shared" si="66"/>
        <v>0.25</v>
      </c>
      <c r="AF144" s="40">
        <v>0.66666666666666641</v>
      </c>
      <c r="AG144" s="40">
        <v>0</v>
      </c>
      <c r="AH144" s="40">
        <v>0</v>
      </c>
    </row>
    <row r="145" spans="1:34" x14ac:dyDescent="0.2">
      <c r="A145" s="40">
        <v>233</v>
      </c>
      <c r="B145" s="46">
        <v>107</v>
      </c>
      <c r="C145" s="46">
        <v>85</v>
      </c>
      <c r="D145" s="46" t="s">
        <v>91</v>
      </c>
      <c r="E145" s="46" t="s">
        <v>93</v>
      </c>
      <c r="F145" s="40" t="s">
        <v>71</v>
      </c>
      <c r="G145" s="56">
        <v>39868</v>
      </c>
      <c r="H145" s="57">
        <v>12.405479452054795</v>
      </c>
      <c r="I145" s="40" t="s">
        <v>9</v>
      </c>
      <c r="J145" s="40">
        <v>10</v>
      </c>
      <c r="K145" s="45">
        <v>0.95</v>
      </c>
      <c r="L145" s="40">
        <v>0.75</v>
      </c>
      <c r="M145" s="40">
        <v>0.75</v>
      </c>
      <c r="N145" s="40">
        <v>0.8</v>
      </c>
      <c r="O145" s="40">
        <v>0.9</v>
      </c>
      <c r="P145" s="40">
        <v>0.85</v>
      </c>
      <c r="Q145" s="40">
        <v>0.9</v>
      </c>
      <c r="R145" s="40">
        <v>0.65</v>
      </c>
      <c r="S145" s="40">
        <f t="shared" si="56"/>
        <v>-0.58333333333333348</v>
      </c>
      <c r="T145" s="40">
        <f t="shared" si="54"/>
        <v>1.25</v>
      </c>
      <c r="U145" s="40">
        <f t="shared" si="55"/>
        <v>-0.14285714285714254</v>
      </c>
      <c r="V145" s="40">
        <f t="shared" si="57"/>
        <v>0.81666666666666676</v>
      </c>
      <c r="W145" s="40">
        <f t="shared" si="58"/>
        <v>0.8833333333333333</v>
      </c>
      <c r="X145" s="40">
        <f t="shared" si="59"/>
        <v>0.36363636363636315</v>
      </c>
      <c r="Y145" s="46">
        <f t="shared" si="60"/>
        <v>3.1168831168831117</v>
      </c>
      <c r="Z145" s="45">
        <f t="shared" si="61"/>
        <v>6.6666666666666582E-2</v>
      </c>
      <c r="AA145" s="40">
        <f t="shared" si="62"/>
        <v>-4.9999999999999933E-2</v>
      </c>
      <c r="AB145" s="40">
        <f t="shared" si="63"/>
        <v>9.9999999999999978E-2</v>
      </c>
      <c r="AC145" s="40">
        <f t="shared" si="64"/>
        <v>4.9999999999999933E-2</v>
      </c>
      <c r="AD145" s="40">
        <f t="shared" si="65"/>
        <v>0.15000000000000002</v>
      </c>
      <c r="AE145" s="40">
        <f t="shared" si="66"/>
        <v>-5.0000000000000044E-2</v>
      </c>
      <c r="AF145" s="40">
        <v>-0.99999999999999778</v>
      </c>
      <c r="AG145" s="40">
        <v>0.39999999999999991</v>
      </c>
      <c r="AH145" s="40">
        <v>0.60000000000000009</v>
      </c>
    </row>
    <row r="146" spans="1:34" x14ac:dyDescent="0.2">
      <c r="A146" s="40">
        <v>1607</v>
      </c>
      <c r="B146" s="46">
        <v>105</v>
      </c>
      <c r="C146" s="46">
        <v>84</v>
      </c>
      <c r="D146" s="46" t="s">
        <v>91</v>
      </c>
      <c r="E146" s="46" t="s">
        <v>92</v>
      </c>
      <c r="F146" s="40" t="s">
        <v>71</v>
      </c>
      <c r="G146" s="56">
        <v>39753</v>
      </c>
      <c r="H146" s="44">
        <v>12.69041095890411</v>
      </c>
      <c r="I146" s="40" t="s">
        <v>10</v>
      </c>
      <c r="J146" s="40">
        <v>8</v>
      </c>
      <c r="K146" s="45">
        <v>0.8</v>
      </c>
      <c r="L146" s="40">
        <v>0.8</v>
      </c>
      <c r="M146" s="40">
        <v>0.6</v>
      </c>
      <c r="N146" s="40">
        <v>0.7</v>
      </c>
      <c r="O146" s="40">
        <v>0.8</v>
      </c>
      <c r="P146" s="40">
        <v>0.85</v>
      </c>
      <c r="Q146" s="40">
        <v>0.7</v>
      </c>
      <c r="R146" s="40">
        <v>0.35</v>
      </c>
      <c r="S146" s="40">
        <f t="shared" si="56"/>
        <v>-0.30000000000000027</v>
      </c>
      <c r="T146" s="40">
        <f t="shared" si="54"/>
        <v>3.599999999999997</v>
      </c>
      <c r="U146" s="40">
        <f t="shared" si="55"/>
        <v>-0.59999999999999676</v>
      </c>
      <c r="V146" s="40">
        <f t="shared" si="57"/>
        <v>0.73333333333333339</v>
      </c>
      <c r="W146" s="40">
        <f t="shared" si="58"/>
        <v>0.78333333333333321</v>
      </c>
      <c r="X146" s="40">
        <f t="shared" si="59"/>
        <v>0.18749999999999939</v>
      </c>
      <c r="Y146" s="46">
        <f t="shared" si="60"/>
        <v>0.86538461538461209</v>
      </c>
      <c r="Z146" s="45">
        <f t="shared" si="61"/>
        <v>4.9999999999999822E-2</v>
      </c>
      <c r="AA146" s="40">
        <f t="shared" si="62"/>
        <v>0</v>
      </c>
      <c r="AB146" s="40">
        <f t="shared" si="63"/>
        <v>4.9999999999999933E-2</v>
      </c>
      <c r="AC146" s="40">
        <f t="shared" si="64"/>
        <v>0.15000000000000002</v>
      </c>
      <c r="AD146" s="40">
        <f t="shared" si="65"/>
        <v>9.9999999999999978E-2</v>
      </c>
      <c r="AE146" s="40">
        <f t="shared" si="66"/>
        <v>0.10000000000000009</v>
      </c>
      <c r="AF146" s="40">
        <v>0</v>
      </c>
      <c r="AG146" s="40">
        <v>0.24999999999999972</v>
      </c>
      <c r="AH146" s="40">
        <v>0.24999999999999994</v>
      </c>
    </row>
    <row r="147" spans="1:34" x14ac:dyDescent="0.2">
      <c r="A147" s="40">
        <v>366</v>
      </c>
      <c r="B147" s="46">
        <v>88</v>
      </c>
      <c r="C147" s="46">
        <v>74</v>
      </c>
      <c r="D147" s="46" t="s">
        <v>91</v>
      </c>
      <c r="E147" s="46" t="s">
        <v>92</v>
      </c>
      <c r="F147" s="40" t="s">
        <v>71</v>
      </c>
      <c r="G147" s="56">
        <v>39716</v>
      </c>
      <c r="H147" s="57">
        <v>12.821917808219178</v>
      </c>
      <c r="I147" s="40" t="s">
        <v>9</v>
      </c>
      <c r="J147" s="40">
        <v>7</v>
      </c>
      <c r="K147" s="45">
        <v>0.7</v>
      </c>
      <c r="L147" s="40">
        <v>0.85</v>
      </c>
      <c r="M147" s="40">
        <v>0.7</v>
      </c>
      <c r="N147" s="40">
        <v>0.5</v>
      </c>
      <c r="O147" s="40">
        <v>0.85</v>
      </c>
      <c r="P147" s="40">
        <v>0.8</v>
      </c>
      <c r="Q147" s="40">
        <v>0.75</v>
      </c>
      <c r="R147" s="40">
        <v>0.65</v>
      </c>
      <c r="S147" s="40">
        <f t="shared" si="56"/>
        <v>-0.6</v>
      </c>
      <c r="T147" s="40">
        <f t="shared" si="54"/>
        <v>1.5000000000000002</v>
      </c>
      <c r="U147" s="40">
        <f t="shared" si="55"/>
        <v>-0.12499999999999986</v>
      </c>
      <c r="V147" s="40">
        <f t="shared" si="57"/>
        <v>0.75</v>
      </c>
      <c r="W147" s="40">
        <f t="shared" si="58"/>
        <v>0.79999999999999993</v>
      </c>
      <c r="X147" s="40">
        <f t="shared" si="59"/>
        <v>0.19999999999999973</v>
      </c>
      <c r="Y147" s="46">
        <f t="shared" si="60"/>
        <v>0.99999999999999833</v>
      </c>
      <c r="Z147" s="45">
        <f t="shared" si="61"/>
        <v>4.9999999999999968E-2</v>
      </c>
      <c r="AA147" s="40">
        <f t="shared" si="62"/>
        <v>0.15000000000000002</v>
      </c>
      <c r="AB147" s="40">
        <f t="shared" si="63"/>
        <v>-4.9999999999999933E-2</v>
      </c>
      <c r="AC147" s="40">
        <f t="shared" si="64"/>
        <v>0.30000000000000004</v>
      </c>
      <c r="AD147" s="40">
        <f t="shared" si="65"/>
        <v>5.0000000000000044E-2</v>
      </c>
      <c r="AE147" s="40">
        <f t="shared" si="66"/>
        <v>0.35</v>
      </c>
      <c r="AF147" s="40">
        <v>0.5</v>
      </c>
      <c r="AG147" s="40">
        <v>-0.33333333333333282</v>
      </c>
      <c r="AH147" s="40">
        <v>0.1666666666666668</v>
      </c>
    </row>
    <row r="148" spans="1:34" x14ac:dyDescent="0.2">
      <c r="A148" s="40">
        <v>1645</v>
      </c>
      <c r="B148" s="46">
        <v>105</v>
      </c>
      <c r="C148" s="46">
        <v>84</v>
      </c>
      <c r="D148" s="46" t="s">
        <v>98</v>
      </c>
      <c r="E148" s="46" t="s">
        <v>92</v>
      </c>
      <c r="F148" s="40" t="s">
        <v>71</v>
      </c>
      <c r="G148" s="56">
        <v>39658</v>
      </c>
      <c r="H148" s="50">
        <v>12.849315068493151</v>
      </c>
      <c r="I148" s="40" t="s">
        <v>10</v>
      </c>
      <c r="J148" s="48">
        <v>10</v>
      </c>
      <c r="K148" s="45">
        <v>0.85</v>
      </c>
      <c r="L148" s="40">
        <v>0.85</v>
      </c>
      <c r="M148" s="40">
        <v>0.55000000000000004</v>
      </c>
      <c r="N148" s="40">
        <v>0.45</v>
      </c>
      <c r="O148" s="40">
        <v>0.75</v>
      </c>
      <c r="P148" s="40">
        <v>0.6</v>
      </c>
      <c r="Q148" s="40">
        <v>0.65</v>
      </c>
      <c r="R148" s="40">
        <v>0.35</v>
      </c>
      <c r="S148" s="40">
        <f t="shared" si="56"/>
        <v>-0.43333333333333346</v>
      </c>
      <c r="T148" s="40">
        <f t="shared" si="54"/>
        <v>4.3333333333333304</v>
      </c>
      <c r="U148" s="40">
        <f t="shared" si="55"/>
        <v>0.83333333333333293</v>
      </c>
      <c r="V148" s="40">
        <f t="shared" si="57"/>
        <v>0.75</v>
      </c>
      <c r="W148" s="40">
        <f t="shared" si="58"/>
        <v>0.66666666666666663</v>
      </c>
      <c r="X148" s="40">
        <f t="shared" si="59"/>
        <v>-0.33333333333333348</v>
      </c>
      <c r="Y148" s="46">
        <f t="shared" si="60"/>
        <v>-1.0000000000000004</v>
      </c>
      <c r="Z148" s="49">
        <f t="shared" si="61"/>
        <v>-8.3333333333333329E-2</v>
      </c>
      <c r="AA148" s="40">
        <f t="shared" si="62"/>
        <v>-9.9999999999999978E-2</v>
      </c>
      <c r="AB148" s="40">
        <f t="shared" si="63"/>
        <v>-0.25</v>
      </c>
      <c r="AC148" s="40">
        <f t="shared" si="64"/>
        <v>0.14999999999999997</v>
      </c>
      <c r="AD148" s="40">
        <f t="shared" si="65"/>
        <v>9.9999999999999978E-2</v>
      </c>
      <c r="AE148" s="40">
        <f t="shared" si="66"/>
        <v>0.39999999999999997</v>
      </c>
      <c r="AF148" s="40">
        <v>-0.66666666666666641</v>
      </c>
      <c r="AG148" s="40">
        <v>-1.6666666666666665</v>
      </c>
      <c r="AH148" s="40">
        <v>0.22222222222222218</v>
      </c>
    </row>
    <row r="149" spans="1:34" x14ac:dyDescent="0.2">
      <c r="A149" s="40">
        <v>754</v>
      </c>
      <c r="B149" s="46">
        <v>118</v>
      </c>
      <c r="C149" s="46">
        <v>90</v>
      </c>
      <c r="D149" s="46" t="s">
        <v>91</v>
      </c>
      <c r="E149" s="46" t="s">
        <v>92</v>
      </c>
      <c r="F149" s="40" t="s">
        <v>71</v>
      </c>
      <c r="G149" s="56">
        <v>39694</v>
      </c>
      <c r="H149" s="57">
        <v>12.882191780821918</v>
      </c>
      <c r="I149" s="40" t="s">
        <v>9</v>
      </c>
      <c r="J149" s="40">
        <v>10</v>
      </c>
      <c r="K149" s="45">
        <v>0.7</v>
      </c>
      <c r="L149" s="40">
        <v>0.7</v>
      </c>
      <c r="M149" s="40">
        <v>0.6</v>
      </c>
      <c r="N149" s="40">
        <v>0.65</v>
      </c>
      <c r="O149" s="40">
        <v>0.9</v>
      </c>
      <c r="P149" s="40">
        <v>0.7</v>
      </c>
      <c r="Q149" s="40">
        <v>0.7</v>
      </c>
      <c r="R149" s="40">
        <v>0.45</v>
      </c>
      <c r="S149" s="40">
        <f t="shared" si="56"/>
        <v>-0.35000000000000009</v>
      </c>
      <c r="T149" s="40">
        <f t="shared" si="54"/>
        <v>3</v>
      </c>
      <c r="U149" s="40">
        <f t="shared" si="55"/>
        <v>-0.85714285714285676</v>
      </c>
      <c r="V149" s="40">
        <f t="shared" si="57"/>
        <v>0.66666666666666663</v>
      </c>
      <c r="W149" s="40">
        <f t="shared" si="58"/>
        <v>0.76666666666666661</v>
      </c>
      <c r="X149" s="40">
        <f t="shared" si="59"/>
        <v>0.29999999999999988</v>
      </c>
      <c r="Y149" s="46">
        <f t="shared" si="60"/>
        <v>1.2857142857142849</v>
      </c>
      <c r="Z149" s="45">
        <f t="shared" si="61"/>
        <v>9.9999999999999936E-2</v>
      </c>
      <c r="AA149" s="40">
        <f t="shared" si="62"/>
        <v>0.20000000000000007</v>
      </c>
      <c r="AB149" s="40">
        <f t="shared" si="63"/>
        <v>0</v>
      </c>
      <c r="AC149" s="40">
        <f t="shared" si="64"/>
        <v>4.9999999999999933E-2</v>
      </c>
      <c r="AD149" s="40">
        <f t="shared" si="65"/>
        <v>9.9999999999999978E-2</v>
      </c>
      <c r="AE149" s="40">
        <f t="shared" si="66"/>
        <v>4.9999999999999933E-2</v>
      </c>
      <c r="AF149" s="40">
        <v>0.66666666666666674</v>
      </c>
      <c r="AG149" s="40">
        <v>0</v>
      </c>
      <c r="AH149" s="40">
        <v>0.24999999999999994</v>
      </c>
    </row>
    <row r="150" spans="1:34" x14ac:dyDescent="0.2">
      <c r="A150" s="40">
        <v>2203</v>
      </c>
      <c r="B150" s="46">
        <v>84</v>
      </c>
      <c r="C150" s="46">
        <v>70</v>
      </c>
      <c r="D150" s="46" t="s">
        <v>91</v>
      </c>
      <c r="E150" s="46" t="s">
        <v>92</v>
      </c>
      <c r="F150" s="40" t="s">
        <v>71</v>
      </c>
      <c r="G150" s="47">
        <v>39629</v>
      </c>
      <c r="H150" s="50">
        <v>12.895890410958904</v>
      </c>
      <c r="I150" s="40" t="s">
        <v>9</v>
      </c>
      <c r="J150" s="40">
        <v>1</v>
      </c>
      <c r="K150" s="45">
        <v>0.85</v>
      </c>
      <c r="L150" s="40">
        <v>0.95</v>
      </c>
      <c r="M150" s="40">
        <v>0.6</v>
      </c>
      <c r="N150" s="40">
        <v>0.7</v>
      </c>
      <c r="O150" s="40">
        <v>0.85</v>
      </c>
      <c r="P150" s="40">
        <v>0.95</v>
      </c>
      <c r="Q150" s="40">
        <v>0.65</v>
      </c>
      <c r="R150" s="40">
        <v>0.4</v>
      </c>
      <c r="S150" s="40">
        <f t="shared" si="56"/>
        <v>-0.38333333333333341</v>
      </c>
      <c r="T150" s="40">
        <f t="shared" si="54"/>
        <v>1.9166666666666674</v>
      </c>
      <c r="U150" s="40">
        <f t="shared" si="55"/>
        <v>-8.3333333333333051E-2</v>
      </c>
      <c r="V150" s="40">
        <f t="shared" si="57"/>
        <v>0.79999999999999993</v>
      </c>
      <c r="W150" s="40">
        <f t="shared" si="58"/>
        <v>0.81666666666666654</v>
      </c>
      <c r="X150" s="40">
        <f t="shared" si="59"/>
        <v>8.333333333333301E-2</v>
      </c>
      <c r="Y150" s="46">
        <f t="shared" si="60"/>
        <v>0.45454545454545248</v>
      </c>
      <c r="Z150" s="49">
        <f t="shared" si="61"/>
        <v>1.6666666666666607E-2</v>
      </c>
      <c r="AA150" s="40">
        <f t="shared" si="62"/>
        <v>0</v>
      </c>
      <c r="AB150" s="40">
        <f t="shared" si="63"/>
        <v>0</v>
      </c>
      <c r="AC150" s="40">
        <f t="shared" si="64"/>
        <v>0.25</v>
      </c>
      <c r="AD150" s="40">
        <f t="shared" si="65"/>
        <v>5.0000000000000044E-2</v>
      </c>
      <c r="AE150" s="40">
        <f t="shared" si="66"/>
        <v>0.25</v>
      </c>
      <c r="AF150" s="40">
        <v>0</v>
      </c>
      <c r="AG150" s="40">
        <v>0</v>
      </c>
      <c r="AH150" s="40">
        <v>0.12500000000000011</v>
      </c>
    </row>
    <row r="151" spans="1:34" x14ac:dyDescent="0.2">
      <c r="A151" s="40">
        <v>4026</v>
      </c>
      <c r="B151" s="41">
        <v>125</v>
      </c>
      <c r="C151" s="41">
        <v>92</v>
      </c>
      <c r="D151" s="46" t="s">
        <v>91</v>
      </c>
      <c r="E151" s="46" t="s">
        <v>93</v>
      </c>
      <c r="F151" s="40" t="s">
        <v>71</v>
      </c>
      <c r="G151" s="54">
        <v>39639</v>
      </c>
      <c r="H151" s="44">
        <v>13.002739726027396</v>
      </c>
      <c r="I151" s="40" t="s">
        <v>10</v>
      </c>
      <c r="J151" s="40">
        <v>0</v>
      </c>
      <c r="K151" s="45">
        <v>0.95</v>
      </c>
      <c r="L151" s="40">
        <v>0.95</v>
      </c>
      <c r="M151" s="40">
        <v>0.6</v>
      </c>
      <c r="N151" s="40">
        <v>0.8</v>
      </c>
      <c r="O151" s="40">
        <v>1</v>
      </c>
      <c r="P151" s="40">
        <v>0.85</v>
      </c>
      <c r="Q151" s="40">
        <v>0.85</v>
      </c>
      <c r="R151" s="40">
        <v>0.7</v>
      </c>
      <c r="S151" s="40">
        <f t="shared" si="56"/>
        <v>-0.63333333333333319</v>
      </c>
      <c r="T151" s="40">
        <f t="shared" si="54"/>
        <v>1.1875</v>
      </c>
      <c r="U151" s="40">
        <f t="shared" si="55"/>
        <v>-0.125</v>
      </c>
      <c r="V151" s="40">
        <f t="shared" si="57"/>
        <v>0.83333333333333337</v>
      </c>
      <c r="W151" s="40">
        <f t="shared" si="58"/>
        <v>0.9</v>
      </c>
      <c r="X151" s="40">
        <f t="shared" si="59"/>
        <v>0.4</v>
      </c>
      <c r="Y151" s="46">
        <f t="shared" si="60"/>
        <v>4.0000000000000009</v>
      </c>
      <c r="Z151" s="45">
        <f t="shared" si="61"/>
        <v>6.6666666666666721E-2</v>
      </c>
      <c r="AA151" s="40">
        <f t="shared" si="62"/>
        <v>5.0000000000000044E-2</v>
      </c>
      <c r="AB151" s="40">
        <f t="shared" si="63"/>
        <v>-9.9999999999999978E-2</v>
      </c>
      <c r="AC151" s="40">
        <f t="shared" si="64"/>
        <v>4.9999999999999933E-2</v>
      </c>
      <c r="AD151" s="40">
        <f t="shared" si="65"/>
        <v>0.25</v>
      </c>
      <c r="AE151" s="40">
        <f t="shared" si="66"/>
        <v>0.14999999999999991</v>
      </c>
      <c r="AF151" s="40">
        <v>1</v>
      </c>
      <c r="AG151" s="40">
        <v>-1.9999999999999978</v>
      </c>
      <c r="AH151" s="40">
        <v>0.625</v>
      </c>
    </row>
    <row r="152" spans="1:34" x14ac:dyDescent="0.2">
      <c r="A152" s="40">
        <v>2196</v>
      </c>
      <c r="B152" s="46">
        <v>105</v>
      </c>
      <c r="C152" s="46">
        <v>81</v>
      </c>
      <c r="D152" s="46" t="s">
        <v>91</v>
      </c>
      <c r="E152" s="46" t="s">
        <v>92</v>
      </c>
      <c r="F152" s="40" t="s">
        <v>71</v>
      </c>
      <c r="G152" s="56">
        <v>39542</v>
      </c>
      <c r="H152" s="50">
        <v>13.167123287671233</v>
      </c>
      <c r="I152" s="40" t="s">
        <v>10</v>
      </c>
      <c r="J152" s="40">
        <v>10</v>
      </c>
      <c r="K152" s="45">
        <v>0.9</v>
      </c>
      <c r="L152" s="40">
        <v>0.9</v>
      </c>
      <c r="M152" s="40">
        <v>0.65</v>
      </c>
      <c r="N152" s="40">
        <v>0.85</v>
      </c>
      <c r="O152" s="40">
        <v>0.9</v>
      </c>
      <c r="P152" s="40">
        <v>0.9</v>
      </c>
      <c r="Q152" s="40">
        <v>0.85</v>
      </c>
      <c r="R152" s="40">
        <v>0.45</v>
      </c>
      <c r="S152" s="40">
        <f t="shared" si="56"/>
        <v>-0.38333333333333353</v>
      </c>
      <c r="T152" s="40">
        <f t="shared" si="54"/>
        <v>1.4374999999999998</v>
      </c>
      <c r="U152" s="40">
        <f t="shared" si="55"/>
        <v>-0.24999999999999939</v>
      </c>
      <c r="V152" s="40">
        <f t="shared" si="57"/>
        <v>0.81666666666666676</v>
      </c>
      <c r="W152" s="40">
        <f t="shared" si="58"/>
        <v>0.8833333333333333</v>
      </c>
      <c r="X152" s="40">
        <f t="shared" si="59"/>
        <v>0.36363636363636315</v>
      </c>
      <c r="Y152" s="46">
        <f t="shared" si="60"/>
        <v>3.1168831168831117</v>
      </c>
      <c r="Z152" s="49">
        <f t="shared" si="61"/>
        <v>6.6666666666666582E-2</v>
      </c>
      <c r="AA152" s="40">
        <f t="shared" si="62"/>
        <v>0</v>
      </c>
      <c r="AB152" s="40">
        <f t="shared" si="63"/>
        <v>0</v>
      </c>
      <c r="AC152" s="40">
        <f t="shared" si="64"/>
        <v>5.0000000000000044E-2</v>
      </c>
      <c r="AD152" s="40">
        <f t="shared" si="65"/>
        <v>0.19999999999999996</v>
      </c>
      <c r="AE152" s="40">
        <f t="shared" si="66"/>
        <v>5.0000000000000044E-2</v>
      </c>
      <c r="AF152" s="40">
        <v>0</v>
      </c>
      <c r="AG152" s="40">
        <v>0</v>
      </c>
      <c r="AH152" s="40">
        <v>0.57142857142857129</v>
      </c>
    </row>
    <row r="153" spans="1:34" x14ac:dyDescent="0.2">
      <c r="A153" s="40">
        <v>1547</v>
      </c>
      <c r="B153" s="46"/>
      <c r="C153" s="46"/>
      <c r="D153" s="42" t="s">
        <v>96</v>
      </c>
      <c r="E153" s="42" t="s">
        <v>96</v>
      </c>
      <c r="F153" s="40" t="s">
        <v>71</v>
      </c>
      <c r="G153" s="56">
        <v>39519</v>
      </c>
      <c r="H153" s="44">
        <v>13.178082191780822</v>
      </c>
      <c r="I153" s="40" t="s">
        <v>9</v>
      </c>
      <c r="J153" s="40">
        <v>9</v>
      </c>
      <c r="K153" s="45">
        <v>0.85</v>
      </c>
      <c r="L153" s="40">
        <v>0.8</v>
      </c>
      <c r="M153" s="40">
        <v>0.7</v>
      </c>
      <c r="N153" s="40">
        <v>0.7</v>
      </c>
      <c r="O153" s="40">
        <v>0.85</v>
      </c>
      <c r="P153" s="40">
        <v>0.95</v>
      </c>
      <c r="Q153" s="40">
        <v>0.75</v>
      </c>
      <c r="R153" s="40">
        <v>0.75</v>
      </c>
      <c r="S153" s="40">
        <f t="shared" si="56"/>
        <v>-0.68333333333333324</v>
      </c>
      <c r="T153" s="40">
        <f t="shared" si="54"/>
        <v>1.28125</v>
      </c>
      <c r="U153" s="40">
        <f t="shared" si="55"/>
        <v>-0.12500000000000022</v>
      </c>
      <c r="V153" s="40">
        <f t="shared" si="57"/>
        <v>0.78333333333333321</v>
      </c>
      <c r="W153" s="40">
        <f t="shared" si="58"/>
        <v>0.85</v>
      </c>
      <c r="X153" s="40">
        <f t="shared" si="59"/>
        <v>0.30769230769230799</v>
      </c>
      <c r="Y153" s="46">
        <f t="shared" si="60"/>
        <v>2.0512820512820529</v>
      </c>
      <c r="Z153" s="49">
        <f t="shared" si="61"/>
        <v>6.6666666666666721E-2</v>
      </c>
      <c r="AA153" s="40">
        <f t="shared" si="62"/>
        <v>0</v>
      </c>
      <c r="AB153" s="40">
        <f t="shared" si="63"/>
        <v>0.14999999999999991</v>
      </c>
      <c r="AC153" s="40">
        <f t="shared" si="64"/>
        <v>0.25</v>
      </c>
      <c r="AD153" s="40">
        <f t="shared" si="65"/>
        <v>5.0000000000000044E-2</v>
      </c>
      <c r="AE153" s="40">
        <f t="shared" si="66"/>
        <v>0.10000000000000009</v>
      </c>
      <c r="AF153" s="40">
        <v>0</v>
      </c>
      <c r="AG153" s="40">
        <v>0.74999999999999978</v>
      </c>
      <c r="AH153" s="40">
        <v>0.1666666666666668</v>
      </c>
    </row>
    <row r="154" spans="1:34" x14ac:dyDescent="0.2">
      <c r="A154" s="40">
        <v>930</v>
      </c>
      <c r="B154" s="46">
        <v>96</v>
      </c>
      <c r="C154" s="46">
        <v>78</v>
      </c>
      <c r="D154" s="46" t="s">
        <v>91</v>
      </c>
      <c r="E154" s="46" t="s">
        <v>92</v>
      </c>
      <c r="F154" s="40" t="s">
        <v>71</v>
      </c>
      <c r="G154" s="56">
        <v>39396</v>
      </c>
      <c r="H154" s="44">
        <v>13.698630136986301</v>
      </c>
      <c r="I154" s="40" t="s">
        <v>9</v>
      </c>
      <c r="J154" s="40">
        <v>9</v>
      </c>
      <c r="K154" s="45">
        <v>0.85</v>
      </c>
      <c r="L154" s="40">
        <v>0.75</v>
      </c>
      <c r="M154" s="40">
        <v>0.45</v>
      </c>
      <c r="N154" s="40">
        <v>0.7</v>
      </c>
      <c r="O154" s="40">
        <v>0.95</v>
      </c>
      <c r="P154" s="40">
        <v>0.85</v>
      </c>
      <c r="Q154" s="40">
        <v>0.8</v>
      </c>
      <c r="R154" s="40">
        <v>0.65</v>
      </c>
      <c r="S154" s="40">
        <f t="shared" si="56"/>
        <v>-0.4666666666666669</v>
      </c>
      <c r="T154" s="40">
        <f t="shared" si="54"/>
        <v>1.4000000000000001</v>
      </c>
      <c r="U154" s="40">
        <f t="shared" si="55"/>
        <v>-0.54999999999999916</v>
      </c>
      <c r="V154" s="40">
        <f t="shared" si="57"/>
        <v>0.68333333333333346</v>
      </c>
      <c r="W154" s="40">
        <f t="shared" si="58"/>
        <v>0.86666666666666659</v>
      </c>
      <c r="X154" s="40">
        <f t="shared" si="59"/>
        <v>0.57894736842105221</v>
      </c>
      <c r="Y154" s="46">
        <f t="shared" si="60"/>
        <v>4.3421052631578894</v>
      </c>
      <c r="Z154" s="45">
        <f t="shared" si="61"/>
        <v>0.18333333333333313</v>
      </c>
      <c r="AA154" s="40">
        <f t="shared" si="62"/>
        <v>9.9999999999999978E-2</v>
      </c>
      <c r="AB154" s="40">
        <f t="shared" si="63"/>
        <v>9.9999999999999978E-2</v>
      </c>
      <c r="AC154" s="40">
        <f t="shared" si="64"/>
        <v>0.15000000000000002</v>
      </c>
      <c r="AD154" s="40">
        <f t="shared" si="65"/>
        <v>0.35000000000000003</v>
      </c>
      <c r="AE154" s="40">
        <f t="shared" si="66"/>
        <v>5.0000000000000044E-2</v>
      </c>
      <c r="AF154" s="40">
        <v>0.66666666666666641</v>
      </c>
      <c r="AG154" s="40">
        <v>0.39999999999999991</v>
      </c>
      <c r="AH154" s="40">
        <v>0.63636363636363635</v>
      </c>
    </row>
    <row r="155" spans="1:34" x14ac:dyDescent="0.2">
      <c r="A155" s="40">
        <v>21</v>
      </c>
      <c r="B155" s="46">
        <v>105</v>
      </c>
      <c r="C155" s="46">
        <v>82</v>
      </c>
      <c r="D155" s="46" t="s">
        <v>91</v>
      </c>
      <c r="E155" s="46" t="s">
        <v>92</v>
      </c>
      <c r="F155" s="40" t="s">
        <v>71</v>
      </c>
      <c r="G155" s="47">
        <v>39327</v>
      </c>
      <c r="H155" s="44">
        <v>13.906849315068493</v>
      </c>
      <c r="I155" s="40" t="s">
        <v>9</v>
      </c>
      <c r="J155" s="40">
        <v>8</v>
      </c>
      <c r="K155" s="45">
        <v>0.9</v>
      </c>
      <c r="L155" s="40">
        <v>0.75</v>
      </c>
      <c r="M155" s="40">
        <v>0.55000000000000004</v>
      </c>
      <c r="N155" s="40">
        <v>0.6</v>
      </c>
      <c r="O155" s="40">
        <v>0.95</v>
      </c>
      <c r="P155" s="40">
        <v>0.9</v>
      </c>
      <c r="Q155" s="40">
        <v>0.9</v>
      </c>
      <c r="R155" s="40">
        <v>0.6</v>
      </c>
      <c r="S155" s="40">
        <f t="shared" si="56"/>
        <v>-0.41666666666666685</v>
      </c>
      <c r="T155" s="40">
        <f t="shared" si="54"/>
        <v>1.25</v>
      </c>
      <c r="U155" s="40">
        <f t="shared" si="55"/>
        <v>-0.54999999999999949</v>
      </c>
      <c r="V155" s="40">
        <f t="shared" si="57"/>
        <v>0.73333333333333339</v>
      </c>
      <c r="W155" s="40">
        <f t="shared" si="58"/>
        <v>0.91666666666666663</v>
      </c>
      <c r="X155" s="40">
        <f t="shared" si="59"/>
        <v>0.68749999999999978</v>
      </c>
      <c r="Y155" s="46">
        <f t="shared" si="60"/>
        <v>8.2499999999999947</v>
      </c>
      <c r="Z155" s="45">
        <f t="shared" si="61"/>
        <v>0.18333333333333326</v>
      </c>
      <c r="AA155" s="40">
        <f t="shared" si="62"/>
        <v>4.9999999999999933E-2</v>
      </c>
      <c r="AB155" s="40">
        <f t="shared" si="63"/>
        <v>0.15000000000000002</v>
      </c>
      <c r="AC155" s="40">
        <f t="shared" si="64"/>
        <v>0.30000000000000004</v>
      </c>
      <c r="AD155" s="40">
        <f t="shared" si="65"/>
        <v>0.35</v>
      </c>
      <c r="AE155" s="40">
        <f t="shared" si="66"/>
        <v>0.15000000000000002</v>
      </c>
      <c r="AF155" s="40">
        <v>0.49999999999999944</v>
      </c>
      <c r="AG155" s="40">
        <v>0.60000000000000009</v>
      </c>
      <c r="AH155" s="40">
        <v>0.77777777777777779</v>
      </c>
    </row>
    <row r="156" spans="1:34" x14ac:dyDescent="0.2">
      <c r="A156" s="40">
        <v>408</v>
      </c>
      <c r="B156" s="46">
        <v>116</v>
      </c>
      <c r="C156" s="46">
        <v>89</v>
      </c>
      <c r="D156" s="46" t="s">
        <v>91</v>
      </c>
      <c r="E156" s="46" t="s">
        <v>92</v>
      </c>
      <c r="F156" s="40" t="s">
        <v>71</v>
      </c>
      <c r="G156" s="56">
        <v>39317</v>
      </c>
      <c r="H156" s="44">
        <v>13.920547945205479</v>
      </c>
      <c r="I156" s="40" t="s">
        <v>10</v>
      </c>
      <c r="J156" s="40">
        <v>7</v>
      </c>
      <c r="K156" s="45">
        <v>0.65</v>
      </c>
      <c r="L156" s="40">
        <v>0.55000000000000004</v>
      </c>
      <c r="M156" s="40">
        <v>0.55000000000000004</v>
      </c>
      <c r="N156" s="40">
        <v>0.55000000000000004</v>
      </c>
      <c r="O156" s="40">
        <v>0.75</v>
      </c>
      <c r="P156" s="40">
        <v>0.75</v>
      </c>
      <c r="Q156" s="40">
        <v>0.7</v>
      </c>
      <c r="R156" s="40">
        <v>0.5</v>
      </c>
      <c r="S156" s="40">
        <f t="shared" si="56"/>
        <v>-0.35000000000000009</v>
      </c>
      <c r="T156" s="40">
        <f t="shared" si="54"/>
        <v>4.199999999999994</v>
      </c>
      <c r="U156" s="40">
        <f t="shared" si="55"/>
        <v>-1.7999999999999972</v>
      </c>
      <c r="V156" s="40">
        <f t="shared" si="57"/>
        <v>0.58333333333333337</v>
      </c>
      <c r="W156" s="40">
        <f t="shared" si="58"/>
        <v>0.73333333333333339</v>
      </c>
      <c r="X156" s="40">
        <f t="shared" si="59"/>
        <v>0.3600000000000001</v>
      </c>
      <c r="Y156" s="46">
        <f t="shared" si="60"/>
        <v>1.3500000000000005</v>
      </c>
      <c r="Z156" s="45">
        <f t="shared" si="61"/>
        <v>0.15</v>
      </c>
      <c r="AA156" s="40">
        <f t="shared" si="62"/>
        <v>9.9999999999999978E-2</v>
      </c>
      <c r="AB156" s="40">
        <f t="shared" si="63"/>
        <v>0.19999999999999996</v>
      </c>
      <c r="AC156" s="40">
        <f t="shared" si="64"/>
        <v>0.19999999999999996</v>
      </c>
      <c r="AD156" s="40">
        <f t="shared" si="65"/>
        <v>0.14999999999999991</v>
      </c>
      <c r="AE156" s="40">
        <f t="shared" si="66"/>
        <v>0</v>
      </c>
      <c r="AF156" s="40">
        <v>0.28571428571428564</v>
      </c>
      <c r="AG156" s="40">
        <v>0.44444444444444436</v>
      </c>
      <c r="AH156" s="40">
        <v>0.33333333333333315</v>
      </c>
    </row>
    <row r="157" spans="1:34" x14ac:dyDescent="0.2">
      <c r="A157" s="40">
        <v>1193</v>
      </c>
      <c r="B157" s="46"/>
      <c r="C157" s="46"/>
      <c r="D157" s="46" t="s">
        <v>96</v>
      </c>
      <c r="E157" s="46" t="s">
        <v>96</v>
      </c>
      <c r="F157" s="40" t="s">
        <v>71</v>
      </c>
      <c r="G157" s="51">
        <v>39280</v>
      </c>
      <c r="H157" s="44">
        <v>13.931506849315069</v>
      </c>
      <c r="I157" s="40" t="s">
        <v>10</v>
      </c>
      <c r="J157" s="40">
        <v>10</v>
      </c>
      <c r="K157" s="45">
        <v>0.9</v>
      </c>
      <c r="L157" s="40">
        <v>0.75</v>
      </c>
      <c r="M157" s="40">
        <v>0.65</v>
      </c>
      <c r="N157" s="40">
        <v>0.7</v>
      </c>
      <c r="O157" s="40">
        <v>0.9</v>
      </c>
      <c r="P157" s="40">
        <v>0.8</v>
      </c>
      <c r="Q157" s="40">
        <v>0.85</v>
      </c>
      <c r="R157" s="40">
        <v>0.35</v>
      </c>
      <c r="S157" s="40">
        <f t="shared" si="56"/>
        <v>-0.26666666666666661</v>
      </c>
      <c r="T157" s="40">
        <f t="shared" si="54"/>
        <v>2.2857142857142847</v>
      </c>
      <c r="U157" s="40">
        <f t="shared" si="55"/>
        <v>-0.71428571428571541</v>
      </c>
      <c r="V157" s="40">
        <f t="shared" si="57"/>
        <v>0.76666666666666661</v>
      </c>
      <c r="W157" s="40">
        <f t="shared" si="58"/>
        <v>0.85000000000000009</v>
      </c>
      <c r="X157" s="40">
        <f t="shared" si="59"/>
        <v>0.35714285714285771</v>
      </c>
      <c r="Y157" s="46">
        <f t="shared" si="60"/>
        <v>2.3809523809523858</v>
      </c>
      <c r="Z157" s="45">
        <f t="shared" si="61"/>
        <v>8.3333333333333481E-2</v>
      </c>
      <c r="AA157" s="40">
        <f t="shared" si="62"/>
        <v>0</v>
      </c>
      <c r="AB157" s="40">
        <f t="shared" si="63"/>
        <v>5.0000000000000044E-2</v>
      </c>
      <c r="AC157" s="40">
        <f t="shared" si="64"/>
        <v>0.10000000000000009</v>
      </c>
      <c r="AD157" s="40">
        <f t="shared" si="65"/>
        <v>0.19999999999999996</v>
      </c>
      <c r="AE157" s="40">
        <f t="shared" si="66"/>
        <v>5.0000000000000044E-2</v>
      </c>
      <c r="AF157" s="40">
        <v>0</v>
      </c>
      <c r="AG157" s="40">
        <v>0.20000000000000018</v>
      </c>
      <c r="AH157" s="40">
        <v>0.57142857142857129</v>
      </c>
    </row>
    <row r="158" spans="1:34" x14ac:dyDescent="0.2">
      <c r="A158" s="40">
        <v>60</v>
      </c>
      <c r="B158" s="46">
        <v>105</v>
      </c>
      <c r="C158" s="46">
        <v>81</v>
      </c>
      <c r="D158" s="46" t="s">
        <v>91</v>
      </c>
      <c r="E158" s="46" t="s">
        <v>92</v>
      </c>
      <c r="F158" s="40" t="s">
        <v>71</v>
      </c>
      <c r="G158" s="56">
        <v>39305</v>
      </c>
      <c r="H158" s="44">
        <v>13.947945205479453</v>
      </c>
      <c r="I158" s="40" t="s">
        <v>10</v>
      </c>
      <c r="J158" s="40">
        <v>9</v>
      </c>
      <c r="K158" s="45">
        <v>0.8</v>
      </c>
      <c r="L158" s="40">
        <v>0.95</v>
      </c>
      <c r="M158" s="40">
        <v>0.7</v>
      </c>
      <c r="N158" s="40">
        <v>0.75</v>
      </c>
      <c r="O158" s="40">
        <v>0.8</v>
      </c>
      <c r="P158" s="40">
        <v>0.75</v>
      </c>
      <c r="Q158" s="40">
        <v>0.75</v>
      </c>
      <c r="R158" s="40">
        <v>0.5</v>
      </c>
      <c r="S158" s="40">
        <f t="shared" si="56"/>
        <v>-0.55000000000000027</v>
      </c>
      <c r="T158" s="40">
        <f t="shared" si="54"/>
        <v>1.7368421052631575</v>
      </c>
      <c r="U158" s="40">
        <f t="shared" si="55"/>
        <v>0.15789473684210564</v>
      </c>
      <c r="V158" s="40">
        <f t="shared" si="57"/>
        <v>0.81666666666666676</v>
      </c>
      <c r="W158" s="40">
        <f t="shared" si="58"/>
        <v>0.76666666666666661</v>
      </c>
      <c r="X158" s="40">
        <f t="shared" si="59"/>
        <v>-0.27272727272727371</v>
      </c>
      <c r="Y158" s="46">
        <f t="shared" si="60"/>
        <v>-1.1688311688311728</v>
      </c>
      <c r="Z158" s="45">
        <f t="shared" si="61"/>
        <v>-5.0000000000000121E-2</v>
      </c>
      <c r="AA158" s="40">
        <f t="shared" si="62"/>
        <v>0</v>
      </c>
      <c r="AB158" s="40">
        <f t="shared" si="63"/>
        <v>-0.19999999999999996</v>
      </c>
      <c r="AC158" s="40">
        <f t="shared" si="64"/>
        <v>0</v>
      </c>
      <c r="AD158" s="40">
        <f t="shared" si="65"/>
        <v>5.0000000000000044E-2</v>
      </c>
      <c r="AE158" s="40">
        <f t="shared" si="66"/>
        <v>0.19999999999999996</v>
      </c>
      <c r="AF158" s="40">
        <v>0</v>
      </c>
      <c r="AG158" s="40">
        <v>-3.9999999999999956</v>
      </c>
      <c r="AH158" s="40">
        <v>0.1666666666666668</v>
      </c>
    </row>
    <row r="159" spans="1:34" x14ac:dyDescent="0.2">
      <c r="A159" s="40">
        <v>82</v>
      </c>
      <c r="B159" s="46">
        <v>92</v>
      </c>
      <c r="C159" s="46">
        <v>75</v>
      </c>
      <c r="D159" s="46" t="s">
        <v>91</v>
      </c>
      <c r="E159" s="46" t="s">
        <v>92</v>
      </c>
      <c r="F159" s="40" t="s">
        <v>71</v>
      </c>
      <c r="G159" s="51">
        <v>39103</v>
      </c>
      <c r="H159" s="62">
        <v>14.416438356164383</v>
      </c>
      <c r="I159" s="40" t="s">
        <v>10</v>
      </c>
      <c r="J159" s="40">
        <v>6</v>
      </c>
      <c r="K159" s="45">
        <v>0.9</v>
      </c>
      <c r="L159" s="40">
        <v>0.75</v>
      </c>
      <c r="M159" s="40">
        <v>0.5</v>
      </c>
      <c r="N159" s="40">
        <v>0.6</v>
      </c>
      <c r="O159" s="40">
        <v>0.9</v>
      </c>
      <c r="P159" s="40">
        <v>0.85</v>
      </c>
      <c r="Q159" s="40">
        <v>0.75</v>
      </c>
      <c r="R159" s="40">
        <v>0.35</v>
      </c>
      <c r="S159" s="40">
        <f t="shared" si="56"/>
        <v>-0.23333333333333328</v>
      </c>
      <c r="T159" s="40">
        <f t="shared" si="54"/>
        <v>3.5</v>
      </c>
      <c r="U159" s="40">
        <f t="shared" si="55"/>
        <v>-1.7500000000000009</v>
      </c>
      <c r="V159" s="40">
        <v>0.71666666666666667</v>
      </c>
      <c r="W159" s="40">
        <v>0.83333333333333337</v>
      </c>
      <c r="X159" s="40">
        <v>0.41176470588235303</v>
      </c>
      <c r="Y159" s="46">
        <v>2.4705882352941191</v>
      </c>
      <c r="Z159" s="45">
        <v>0.1166666666666667</v>
      </c>
      <c r="AA159" s="40">
        <v>0</v>
      </c>
      <c r="AB159" s="40">
        <v>9.9999999999999978E-2</v>
      </c>
      <c r="AC159" s="40">
        <v>0.25</v>
      </c>
      <c r="AD159" s="40">
        <v>0.25</v>
      </c>
      <c r="AE159" s="40">
        <v>0.15000000000000002</v>
      </c>
      <c r="AF159" s="40">
        <v>0</v>
      </c>
      <c r="AG159" s="40">
        <v>0.39999999999999991</v>
      </c>
      <c r="AH159" s="40">
        <v>0.5</v>
      </c>
    </row>
    <row r="160" spans="1:34" x14ac:dyDescent="0.2">
      <c r="A160" s="40">
        <v>4204</v>
      </c>
      <c r="B160" s="41">
        <v>92</v>
      </c>
      <c r="C160" s="41">
        <v>74</v>
      </c>
      <c r="D160" s="46" t="s">
        <v>91</v>
      </c>
      <c r="E160" s="46" t="s">
        <v>100</v>
      </c>
      <c r="F160" s="40" t="s">
        <v>71</v>
      </c>
      <c r="G160" s="43">
        <v>39075</v>
      </c>
      <c r="H160" s="44">
        <v>14.578082191780823</v>
      </c>
      <c r="I160" s="40" t="s">
        <v>10</v>
      </c>
      <c r="J160" s="48">
        <v>10</v>
      </c>
      <c r="K160" s="45">
        <v>0.9</v>
      </c>
      <c r="L160" s="40">
        <v>0.95</v>
      </c>
      <c r="M160" s="40">
        <v>0.7</v>
      </c>
      <c r="N160" s="40">
        <v>0.8</v>
      </c>
      <c r="O160" s="40">
        <v>0.85</v>
      </c>
      <c r="P160" s="40">
        <v>0.9</v>
      </c>
      <c r="Q160" s="40">
        <v>0.75</v>
      </c>
      <c r="R160" s="40">
        <v>0.25</v>
      </c>
      <c r="S160" s="40">
        <f t="shared" si="56"/>
        <v>-0.26666666666666672</v>
      </c>
      <c r="T160" s="40">
        <f t="shared" si="54"/>
        <v>2.6666666666666647</v>
      </c>
      <c r="U160" s="40">
        <f t="shared" si="55"/>
        <v>0.16666666666666594</v>
      </c>
      <c r="V160" s="40">
        <f>(K160+L160+M160)/3</f>
        <v>0.85</v>
      </c>
      <c r="W160" s="40">
        <f>(O160+P160+Q160)/3</f>
        <v>0.83333333333333337</v>
      </c>
      <c r="X160" s="40">
        <f>(W160-V160)/(1-V160)</f>
        <v>-0.1111111111111107</v>
      </c>
      <c r="Y160" s="46">
        <f>(W160-V160)/((1-V160)*(1-W160))</f>
        <v>-0.6666666666666643</v>
      </c>
      <c r="Z160" s="45">
        <f>(-((K160+L160+M160))+((O160+P160+Q160)))/3</f>
        <v>-1.6666666666666607E-2</v>
      </c>
      <c r="AA160" s="40">
        <f t="shared" ref="AA160:AB162" si="67">O160-K160</f>
        <v>-5.0000000000000044E-2</v>
      </c>
      <c r="AB160" s="40">
        <f t="shared" si="67"/>
        <v>-4.9999999999999933E-2</v>
      </c>
      <c r="AC160" s="40">
        <f>P160-N160</f>
        <v>9.9999999999999978E-2</v>
      </c>
      <c r="AD160" s="40">
        <f>Q160-M160</f>
        <v>5.0000000000000044E-2</v>
      </c>
      <c r="AE160" s="40">
        <f>L160-N160</f>
        <v>0.14999999999999991</v>
      </c>
      <c r="AF160" s="40">
        <v>-0.50000000000000056</v>
      </c>
      <c r="AG160" s="40">
        <v>-0.99999999999999778</v>
      </c>
      <c r="AH160" s="40">
        <v>0.1666666666666668</v>
      </c>
    </row>
    <row r="161" spans="1:34" x14ac:dyDescent="0.2">
      <c r="A161" s="40">
        <v>846</v>
      </c>
      <c r="B161" s="41">
        <v>120</v>
      </c>
      <c r="C161" s="41">
        <v>91</v>
      </c>
      <c r="D161" s="46" t="s">
        <v>91</v>
      </c>
      <c r="E161" s="46" t="s">
        <v>92</v>
      </c>
      <c r="F161" s="40" t="s">
        <v>71</v>
      </c>
      <c r="G161" s="63">
        <v>39367</v>
      </c>
      <c r="H161" s="64">
        <f ca="1">(TODAY()-G161)/365</f>
        <v>15.254794520547945</v>
      </c>
      <c r="I161" s="40" t="s">
        <v>10</v>
      </c>
      <c r="J161" s="40">
        <v>10</v>
      </c>
      <c r="K161" s="45">
        <v>0.85</v>
      </c>
      <c r="L161" s="40">
        <v>0.75</v>
      </c>
      <c r="M161" s="40">
        <v>0.6</v>
      </c>
      <c r="N161" s="40">
        <v>0.65</v>
      </c>
      <c r="O161" s="40">
        <v>0.9</v>
      </c>
      <c r="P161" s="40">
        <v>0.9</v>
      </c>
      <c r="Q161" s="40">
        <v>0.95</v>
      </c>
      <c r="R161" s="40">
        <v>0.5</v>
      </c>
      <c r="S161" s="40">
        <f t="shared" si="56"/>
        <v>-0.31666666666666676</v>
      </c>
      <c r="T161" s="40">
        <f t="shared" si="54"/>
        <v>1.3571428571428572</v>
      </c>
      <c r="U161" s="40">
        <f t="shared" si="55"/>
        <v>-0.78571428571428514</v>
      </c>
      <c r="V161" s="40">
        <f>(K161+L161+M161)/3</f>
        <v>0.73333333333333339</v>
      </c>
      <c r="W161" s="40">
        <f>(O161+P161+Q161)/3</f>
        <v>0.91666666666666663</v>
      </c>
      <c r="X161" s="40">
        <f>(W161-V161)/(1-V161)</f>
        <v>0.68749999999999978</v>
      </c>
      <c r="Y161" s="46">
        <f>(W161-V161)/((1-V161)*(1-W161))</f>
        <v>8.2499999999999947</v>
      </c>
      <c r="Z161" s="45">
        <f>(-((K161+L161+M161))+((O161+P161+Q161)))/3</f>
        <v>0.18333333333333326</v>
      </c>
      <c r="AA161" s="40">
        <f t="shared" si="67"/>
        <v>5.0000000000000044E-2</v>
      </c>
      <c r="AB161" s="40">
        <f t="shared" si="67"/>
        <v>0.15000000000000002</v>
      </c>
      <c r="AC161" s="40">
        <f>P161-N161</f>
        <v>0.25</v>
      </c>
      <c r="AD161" s="40">
        <f>Q161-M161</f>
        <v>0.35</v>
      </c>
      <c r="AE161" s="40">
        <f>L161-N161</f>
        <v>9.9999999999999978E-2</v>
      </c>
      <c r="AF161" s="40">
        <v>0.33333333333333359</v>
      </c>
      <c r="AG161" s="40">
        <v>0.60000000000000009</v>
      </c>
      <c r="AH161" s="40">
        <v>0.87499999999999989</v>
      </c>
    </row>
    <row r="162" spans="1:34" x14ac:dyDescent="0.2">
      <c r="A162" s="40">
        <v>4109</v>
      </c>
      <c r="B162" s="41">
        <v>129</v>
      </c>
      <c r="C162" s="41">
        <v>96</v>
      </c>
      <c r="D162" s="46" t="s">
        <v>91</v>
      </c>
      <c r="E162" s="46" t="s">
        <v>100</v>
      </c>
      <c r="F162" s="40" t="s">
        <v>71</v>
      </c>
      <c r="G162" s="43">
        <v>38942</v>
      </c>
      <c r="H162" s="44">
        <v>14.923287671232877</v>
      </c>
      <c r="I162" s="40" t="s">
        <v>9</v>
      </c>
      <c r="J162" s="48">
        <v>10</v>
      </c>
      <c r="K162" s="45">
        <v>0.85</v>
      </c>
      <c r="L162" s="40">
        <v>0.9</v>
      </c>
      <c r="M162" s="40">
        <v>0.6</v>
      </c>
      <c r="N162" s="40">
        <v>0.45</v>
      </c>
      <c r="O162" s="40">
        <v>0.7</v>
      </c>
      <c r="P162" s="40">
        <v>0.8</v>
      </c>
      <c r="Q162" s="40">
        <v>0.9</v>
      </c>
      <c r="R162" s="40">
        <v>0.55000000000000004</v>
      </c>
      <c r="S162" s="40">
        <f t="shared" ref="S162:S193" si="68">W162-(V162+R162)</f>
        <v>-0.53333333333333355</v>
      </c>
      <c r="T162" s="40">
        <f t="shared" si="54"/>
        <v>1.5999999999999999</v>
      </c>
      <c r="U162" s="40">
        <f t="shared" si="55"/>
        <v>-4.9999999999999802E-2</v>
      </c>
      <c r="V162" s="40">
        <f>(K162+L162+M162)/3</f>
        <v>0.78333333333333333</v>
      </c>
      <c r="W162" s="40">
        <f>(O162+P162+Q162)/3</f>
        <v>0.79999999999999993</v>
      </c>
      <c r="X162" s="40">
        <f>(W162-V162)/(1-V162)</f>
        <v>7.692307692307665E-2</v>
      </c>
      <c r="Y162" s="46">
        <f>(W162-V162)/((1-V162)*(1-W162))</f>
        <v>0.38461538461538314</v>
      </c>
      <c r="Z162" s="45">
        <f>(-((K162+L162+M162))+((O162+P162+Q162)))/3</f>
        <v>1.6666666666666607E-2</v>
      </c>
      <c r="AA162" s="40">
        <f t="shared" si="67"/>
        <v>-0.15000000000000002</v>
      </c>
      <c r="AB162" s="40">
        <f t="shared" si="67"/>
        <v>-9.9999999999999978E-2</v>
      </c>
      <c r="AC162" s="40">
        <f>P162-N162</f>
        <v>0.35000000000000003</v>
      </c>
      <c r="AD162" s="40">
        <f>Q162-M162</f>
        <v>0.30000000000000004</v>
      </c>
      <c r="AE162" s="40">
        <f>L162-N162</f>
        <v>0.45</v>
      </c>
      <c r="AF162" s="40">
        <v>-1</v>
      </c>
      <c r="AG162" s="40">
        <v>-1</v>
      </c>
      <c r="AH162" s="40">
        <v>0.75000000000000011</v>
      </c>
    </row>
    <row r="163" spans="1:34" x14ac:dyDescent="0.2">
      <c r="B163" s="26"/>
    </row>
    <row r="164" spans="1:34" x14ac:dyDescent="0.2">
      <c r="B164" s="26"/>
      <c r="L164" s="6"/>
      <c r="M164" s="6"/>
    </row>
    <row r="165" spans="1:34" x14ac:dyDescent="0.2">
      <c r="B165" s="26"/>
      <c r="L165" s="6"/>
      <c r="M165" s="6"/>
    </row>
    <row r="166" spans="1:34" x14ac:dyDescent="0.2">
      <c r="B166" s="26"/>
    </row>
    <row r="167" spans="1:34" x14ac:dyDescent="0.2">
      <c r="B167" s="26"/>
    </row>
    <row r="168" spans="1:34" x14ac:dyDescent="0.2">
      <c r="B168" s="26"/>
    </row>
    <row r="169" spans="1:34" x14ac:dyDescent="0.2">
      <c r="B169" s="26"/>
    </row>
    <row r="170" spans="1:34" x14ac:dyDescent="0.2">
      <c r="B170" s="26"/>
    </row>
    <row r="171" spans="1:34" x14ac:dyDescent="0.2">
      <c r="B171" s="26"/>
    </row>
    <row r="172" spans="1:34" x14ac:dyDescent="0.2">
      <c r="B172" s="26"/>
    </row>
    <row r="173" spans="1:34" x14ac:dyDescent="0.2">
      <c r="B173" s="26"/>
    </row>
    <row r="174" spans="1:34" x14ac:dyDescent="0.2">
      <c r="B174" s="26"/>
    </row>
  </sheetData>
  <sortState xmlns:xlrd2="http://schemas.microsoft.com/office/spreadsheetml/2017/richdata2" ref="A2:AH174">
    <sortCondition ref="H1:H174"/>
  </sortState>
  <conditionalFormatting sqref="D80:E82 D31:E36 D38:E40 D42:E48 D50:E63 D65:E78 D2:E29">
    <cfRule type="containsText" dxfId="63" priority="3" operator="containsText" text="Hispanic">
      <formula>NOT(ISERROR(SEARCH("Hispanic",D2)))</formula>
    </cfRule>
    <cfRule type="beginsWith" dxfId="62" priority="4" operator="beginsWith" text="Checked">
      <formula>LEFT(D2,LEN("Checked"))="Checked"</formula>
    </cfRule>
  </conditionalFormatting>
  <conditionalFormatting sqref="D162:E162">
    <cfRule type="containsText" dxfId="61" priority="1" operator="containsText" text="Hispanic">
      <formula>NOT(ISERROR(SEARCH("Hispanic",D162)))</formula>
    </cfRule>
    <cfRule type="beginsWith" dxfId="60" priority="2" operator="beginsWith" text="Checked">
      <formula>LEFT(D162,LEN("Checked"))="Checked"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206A-B947-FC44-8516-B8298F09A661}">
  <dimension ref="A1:P1450"/>
  <sheetViews>
    <sheetView workbookViewId="0">
      <selection activeCell="L1444" sqref="L1444"/>
    </sheetView>
  </sheetViews>
  <sheetFormatPr baseColWidth="10" defaultRowHeight="16" x14ac:dyDescent="0.2"/>
  <cols>
    <col min="1" max="1" width="10.83203125" style="28"/>
    <col min="3" max="3" width="10.83203125" style="28"/>
    <col min="4" max="4" width="10.83203125" style="5"/>
    <col min="5" max="5" width="10.83203125" style="28"/>
    <col min="6" max="6" width="10.83203125" style="5"/>
    <col min="7" max="8" width="10.83203125" style="29"/>
    <col min="14" max="14" width="10.83203125" style="5"/>
  </cols>
  <sheetData>
    <row r="1" spans="1:16" ht="17" thickBot="1" x14ac:dyDescent="0.25">
      <c r="A1" s="27" t="s">
        <v>53</v>
      </c>
      <c r="B1" s="17" t="s">
        <v>58</v>
      </c>
      <c r="C1" s="27" t="s">
        <v>59</v>
      </c>
      <c r="D1" s="1" t="s">
        <v>50</v>
      </c>
      <c r="E1" s="27" t="s">
        <v>123</v>
      </c>
      <c r="F1" s="1" t="s">
        <v>72</v>
      </c>
      <c r="G1" s="27"/>
      <c r="H1" s="27"/>
      <c r="N1" s="1"/>
      <c r="O1" s="23"/>
      <c r="P1" s="23"/>
    </row>
    <row r="2" spans="1:16" x14ac:dyDescent="0.2">
      <c r="A2" s="28">
        <v>21</v>
      </c>
      <c r="B2" s="18">
        <v>13.906849315068493</v>
      </c>
      <c r="C2" s="28" t="s">
        <v>9</v>
      </c>
      <c r="D2" s="5">
        <v>5</v>
      </c>
      <c r="E2" s="28">
        <v>0.9</v>
      </c>
      <c r="F2" s="5" t="s">
        <v>52</v>
      </c>
      <c r="J2" s="25"/>
      <c r="L2" s="5"/>
    </row>
    <row r="3" spans="1:16" x14ac:dyDescent="0.2">
      <c r="A3" s="28">
        <v>21</v>
      </c>
      <c r="B3" s="18">
        <v>13.906849315068493</v>
      </c>
      <c r="C3" s="28" t="s">
        <v>9</v>
      </c>
      <c r="D3" s="5">
        <v>8</v>
      </c>
      <c r="E3" s="28">
        <v>0.75</v>
      </c>
      <c r="F3" s="5" t="s">
        <v>52</v>
      </c>
      <c r="J3" s="25"/>
      <c r="L3" s="5"/>
    </row>
    <row r="4" spans="1:16" x14ac:dyDescent="0.2">
      <c r="A4" s="28">
        <v>21</v>
      </c>
      <c r="B4" s="18">
        <v>13.906849315068493</v>
      </c>
      <c r="C4" s="28" t="s">
        <v>9</v>
      </c>
      <c r="D4" s="5">
        <v>11</v>
      </c>
      <c r="E4" s="28">
        <v>0.55000000000000004</v>
      </c>
      <c r="F4" s="5" t="s">
        <v>52</v>
      </c>
      <c r="J4" s="25"/>
      <c r="L4" s="5"/>
    </row>
    <row r="5" spans="1:16" x14ac:dyDescent="0.2">
      <c r="A5" s="28">
        <v>60</v>
      </c>
      <c r="B5" s="18">
        <v>13.947945205479453</v>
      </c>
      <c r="C5" s="28" t="s">
        <v>10</v>
      </c>
      <c r="D5" s="5">
        <v>8</v>
      </c>
      <c r="E5" s="28">
        <v>0.95</v>
      </c>
      <c r="F5" s="5" t="s">
        <v>52</v>
      </c>
      <c r="J5" s="25"/>
      <c r="L5" s="5"/>
    </row>
    <row r="6" spans="1:16" x14ac:dyDescent="0.2">
      <c r="A6" s="28">
        <v>60</v>
      </c>
      <c r="B6" s="18">
        <v>13.947945205479453</v>
      </c>
      <c r="C6" s="28" t="s">
        <v>10</v>
      </c>
      <c r="D6" s="5">
        <v>11</v>
      </c>
      <c r="E6" s="28">
        <v>0.7</v>
      </c>
      <c r="F6" s="5" t="s">
        <v>52</v>
      </c>
      <c r="J6" s="25"/>
      <c r="L6" s="5"/>
    </row>
    <row r="7" spans="1:16" x14ac:dyDescent="0.2">
      <c r="A7" s="28">
        <v>60</v>
      </c>
      <c r="B7" s="18">
        <v>13.947945205479453</v>
      </c>
      <c r="C7" s="28" t="s">
        <v>10</v>
      </c>
      <c r="D7" s="5">
        <v>5</v>
      </c>
      <c r="E7" s="28">
        <v>0.8</v>
      </c>
      <c r="F7" s="5" t="s">
        <v>52</v>
      </c>
      <c r="J7" s="25"/>
      <c r="L7" s="5"/>
    </row>
    <row r="8" spans="1:16" x14ac:dyDescent="0.2">
      <c r="A8" s="28">
        <v>82</v>
      </c>
      <c r="B8" s="15">
        <v>14.416438356164383</v>
      </c>
      <c r="C8" s="28" t="s">
        <v>10</v>
      </c>
      <c r="D8" s="5">
        <v>5</v>
      </c>
      <c r="E8" s="28">
        <v>0.9</v>
      </c>
      <c r="F8" s="5" t="s">
        <v>52</v>
      </c>
      <c r="J8" s="25"/>
      <c r="L8" s="5"/>
    </row>
    <row r="9" spans="1:16" x14ac:dyDescent="0.2">
      <c r="A9" s="28">
        <v>82</v>
      </c>
      <c r="B9" s="15">
        <v>14.416438356164383</v>
      </c>
      <c r="C9" s="28" t="s">
        <v>10</v>
      </c>
      <c r="D9" s="5">
        <v>11</v>
      </c>
      <c r="E9" s="28">
        <v>0.5</v>
      </c>
      <c r="F9" s="5" t="s">
        <v>52</v>
      </c>
      <c r="J9" s="25"/>
      <c r="L9" s="5"/>
    </row>
    <row r="10" spans="1:16" x14ac:dyDescent="0.2">
      <c r="A10" s="28">
        <v>82</v>
      </c>
      <c r="B10" s="15">
        <v>14.416438356164383</v>
      </c>
      <c r="C10" s="28" t="s">
        <v>10</v>
      </c>
      <c r="D10" s="5">
        <v>8</v>
      </c>
      <c r="E10" s="28">
        <v>0.75</v>
      </c>
      <c r="F10" s="5" t="s">
        <v>52</v>
      </c>
      <c r="J10" s="25"/>
      <c r="L10" s="5"/>
    </row>
    <row r="11" spans="1:16" x14ac:dyDescent="0.2">
      <c r="A11" s="28">
        <v>208</v>
      </c>
      <c r="B11" s="18">
        <v>11.586301369863014</v>
      </c>
      <c r="C11" s="28" t="s">
        <v>9</v>
      </c>
      <c r="D11" s="5">
        <v>8</v>
      </c>
      <c r="E11" s="28">
        <v>0.9</v>
      </c>
      <c r="F11" s="5" t="s">
        <v>52</v>
      </c>
      <c r="J11" s="25"/>
      <c r="L11" s="5"/>
    </row>
    <row r="12" spans="1:16" x14ac:dyDescent="0.2">
      <c r="A12" s="28">
        <v>208</v>
      </c>
      <c r="B12" s="18">
        <v>11.586301369863014</v>
      </c>
      <c r="C12" s="28" t="s">
        <v>9</v>
      </c>
      <c r="D12" s="5">
        <v>11</v>
      </c>
      <c r="E12" s="28">
        <v>0.5</v>
      </c>
      <c r="F12" s="5" t="s">
        <v>52</v>
      </c>
      <c r="J12" s="25"/>
      <c r="L12" s="5"/>
    </row>
    <row r="13" spans="1:16" x14ac:dyDescent="0.2">
      <c r="A13" s="28">
        <v>208</v>
      </c>
      <c r="B13" s="18">
        <v>11.586301369863014</v>
      </c>
      <c r="C13" s="28" t="s">
        <v>9</v>
      </c>
      <c r="D13" s="5">
        <v>5</v>
      </c>
      <c r="E13" s="28">
        <v>0.8</v>
      </c>
      <c r="F13" s="5" t="s">
        <v>52</v>
      </c>
      <c r="J13" s="25"/>
      <c r="L13" s="5"/>
    </row>
    <row r="14" spans="1:16" x14ac:dyDescent="0.2">
      <c r="A14" s="28">
        <v>233</v>
      </c>
      <c r="B14" s="12">
        <v>12.405479452054795</v>
      </c>
      <c r="C14" s="28" t="s">
        <v>9</v>
      </c>
      <c r="D14" s="5">
        <v>5</v>
      </c>
      <c r="E14" s="28">
        <v>0.95</v>
      </c>
      <c r="F14" s="5" t="s">
        <v>52</v>
      </c>
      <c r="J14" s="25"/>
      <c r="L14" s="5"/>
    </row>
    <row r="15" spans="1:16" x14ac:dyDescent="0.2">
      <c r="A15" s="28">
        <v>233</v>
      </c>
      <c r="B15" s="12">
        <v>12.405479452054795</v>
      </c>
      <c r="C15" s="28" t="s">
        <v>9</v>
      </c>
      <c r="D15" s="5">
        <v>11</v>
      </c>
      <c r="E15" s="28">
        <v>0.75</v>
      </c>
      <c r="F15" s="5" t="s">
        <v>52</v>
      </c>
      <c r="J15" s="25"/>
      <c r="L15" s="5"/>
    </row>
    <row r="16" spans="1:16" x14ac:dyDescent="0.2">
      <c r="A16" s="28">
        <v>233</v>
      </c>
      <c r="B16" s="12">
        <v>12.405479452054795</v>
      </c>
      <c r="C16" s="28" t="s">
        <v>9</v>
      </c>
      <c r="D16" s="5">
        <v>8</v>
      </c>
      <c r="E16" s="28">
        <v>0.75</v>
      </c>
      <c r="F16" s="5" t="s">
        <v>52</v>
      </c>
      <c r="J16" s="25"/>
      <c r="L16" s="5"/>
    </row>
    <row r="17" spans="1:12" x14ac:dyDescent="0.2">
      <c r="A17" s="28">
        <v>366</v>
      </c>
      <c r="B17" s="12">
        <v>12.821917808219178</v>
      </c>
      <c r="C17" s="28" t="s">
        <v>9</v>
      </c>
      <c r="D17" s="5">
        <v>8</v>
      </c>
      <c r="E17" s="28">
        <v>0.85</v>
      </c>
      <c r="F17" s="5" t="s">
        <v>52</v>
      </c>
      <c r="J17" s="25"/>
      <c r="L17" s="5"/>
    </row>
    <row r="18" spans="1:12" x14ac:dyDescent="0.2">
      <c r="A18" s="28">
        <v>366</v>
      </c>
      <c r="B18" s="12">
        <v>12.821917808219178</v>
      </c>
      <c r="C18" s="28" t="s">
        <v>9</v>
      </c>
      <c r="D18" s="5">
        <v>11</v>
      </c>
      <c r="E18" s="28">
        <v>0.7</v>
      </c>
      <c r="F18" s="5" t="s">
        <v>52</v>
      </c>
      <c r="J18" s="25"/>
      <c r="L18" s="5"/>
    </row>
    <row r="19" spans="1:12" x14ac:dyDescent="0.2">
      <c r="A19" s="28">
        <v>366</v>
      </c>
      <c r="B19" s="12">
        <v>12.821917808219178</v>
      </c>
      <c r="C19" s="28" t="s">
        <v>9</v>
      </c>
      <c r="D19" s="5">
        <v>5</v>
      </c>
      <c r="E19" s="28">
        <v>0.7</v>
      </c>
      <c r="F19" s="5" t="s">
        <v>52</v>
      </c>
      <c r="J19" s="25"/>
      <c r="L19" s="5"/>
    </row>
    <row r="20" spans="1:12" x14ac:dyDescent="0.2">
      <c r="A20" s="28">
        <v>408</v>
      </c>
      <c r="B20" s="18">
        <v>13.920547945205479</v>
      </c>
      <c r="C20" s="28" t="s">
        <v>10</v>
      </c>
      <c r="D20" s="5">
        <v>5</v>
      </c>
      <c r="E20" s="28">
        <v>0.65</v>
      </c>
      <c r="F20" s="5" t="s">
        <v>52</v>
      </c>
      <c r="J20" s="25"/>
      <c r="L20" s="5"/>
    </row>
    <row r="21" spans="1:12" x14ac:dyDescent="0.2">
      <c r="A21" s="28">
        <v>408</v>
      </c>
      <c r="B21" s="18">
        <v>13.920547945205479</v>
      </c>
      <c r="C21" s="28" t="s">
        <v>10</v>
      </c>
      <c r="D21" s="5">
        <v>8</v>
      </c>
      <c r="E21" s="28">
        <v>0.55000000000000004</v>
      </c>
      <c r="F21" s="5" t="s">
        <v>52</v>
      </c>
      <c r="J21" s="25"/>
      <c r="L21" s="5"/>
    </row>
    <row r="22" spans="1:12" x14ac:dyDescent="0.2">
      <c r="A22" s="28">
        <v>408</v>
      </c>
      <c r="B22" s="18">
        <v>13.920547945205479</v>
      </c>
      <c r="C22" s="28" t="s">
        <v>10</v>
      </c>
      <c r="D22" s="5">
        <v>11</v>
      </c>
      <c r="E22" s="28">
        <v>0.55000000000000004</v>
      </c>
      <c r="F22" s="5" t="s">
        <v>52</v>
      </c>
      <c r="J22" s="25"/>
      <c r="L22" s="5"/>
    </row>
    <row r="23" spans="1:12" x14ac:dyDescent="0.2">
      <c r="A23" s="28">
        <v>488</v>
      </c>
      <c r="B23" s="18">
        <v>11.268493150684931</v>
      </c>
      <c r="C23" s="28" t="s">
        <v>9</v>
      </c>
      <c r="D23" s="5">
        <v>5</v>
      </c>
      <c r="E23" s="28">
        <v>0.9</v>
      </c>
      <c r="F23" s="5" t="s">
        <v>52</v>
      </c>
      <c r="J23" s="25"/>
      <c r="L23" s="5"/>
    </row>
    <row r="24" spans="1:12" x14ac:dyDescent="0.2">
      <c r="A24" s="28">
        <v>488</v>
      </c>
      <c r="B24" s="18">
        <v>11.268493150684931</v>
      </c>
      <c r="C24" s="28" t="s">
        <v>9</v>
      </c>
      <c r="D24" s="5">
        <v>11</v>
      </c>
      <c r="E24" s="28">
        <v>0.75</v>
      </c>
      <c r="F24" s="5" t="s">
        <v>52</v>
      </c>
      <c r="J24" s="25"/>
      <c r="L24" s="5"/>
    </row>
    <row r="25" spans="1:12" x14ac:dyDescent="0.2">
      <c r="A25" s="28">
        <v>488</v>
      </c>
      <c r="B25" s="18">
        <v>11.268493150684931</v>
      </c>
      <c r="C25" s="28" t="s">
        <v>9</v>
      </c>
      <c r="D25" s="5">
        <v>8</v>
      </c>
      <c r="E25" s="28">
        <v>0.7</v>
      </c>
      <c r="F25" s="5" t="s">
        <v>52</v>
      </c>
      <c r="J25" s="25"/>
      <c r="L25" s="5"/>
    </row>
    <row r="26" spans="1:12" x14ac:dyDescent="0.2">
      <c r="A26" s="28">
        <v>727</v>
      </c>
      <c r="B26" s="18">
        <v>11.671232876712329</v>
      </c>
      <c r="C26" s="28" t="s">
        <v>9</v>
      </c>
      <c r="D26" s="5">
        <v>5</v>
      </c>
      <c r="E26" s="28">
        <v>0.95</v>
      </c>
      <c r="F26" s="5" t="s">
        <v>52</v>
      </c>
      <c r="J26" s="25"/>
      <c r="L26" s="5"/>
    </row>
    <row r="27" spans="1:12" x14ac:dyDescent="0.2">
      <c r="A27" s="28">
        <v>727</v>
      </c>
      <c r="B27" s="18">
        <v>11.671232876712329</v>
      </c>
      <c r="C27" s="28" t="s">
        <v>9</v>
      </c>
      <c r="D27" s="5">
        <v>8</v>
      </c>
      <c r="E27" s="28">
        <v>0.9</v>
      </c>
      <c r="F27" s="5" t="s">
        <v>52</v>
      </c>
      <c r="J27" s="25"/>
      <c r="L27" s="5"/>
    </row>
    <row r="28" spans="1:12" x14ac:dyDescent="0.2">
      <c r="A28" s="28">
        <v>727</v>
      </c>
      <c r="B28" s="18">
        <v>11.671232876712329</v>
      </c>
      <c r="C28" s="28" t="s">
        <v>9</v>
      </c>
      <c r="D28" s="5">
        <v>11</v>
      </c>
      <c r="E28" s="28">
        <v>0.65</v>
      </c>
      <c r="F28" s="5" t="s">
        <v>52</v>
      </c>
      <c r="J28" s="25"/>
      <c r="L28" s="5"/>
    </row>
    <row r="29" spans="1:12" x14ac:dyDescent="0.2">
      <c r="A29" s="28">
        <v>754</v>
      </c>
      <c r="B29" s="12">
        <v>12.882191780821918</v>
      </c>
      <c r="C29" s="28" t="s">
        <v>9</v>
      </c>
      <c r="D29" s="5">
        <v>5</v>
      </c>
      <c r="E29" s="28">
        <v>0.7</v>
      </c>
      <c r="F29" s="5" t="s">
        <v>52</v>
      </c>
      <c r="J29" s="25"/>
      <c r="L29" s="5"/>
    </row>
    <row r="30" spans="1:12" x14ac:dyDescent="0.2">
      <c r="A30" s="28">
        <v>754</v>
      </c>
      <c r="B30" s="12">
        <v>12.882191780821918</v>
      </c>
      <c r="C30" s="28" t="s">
        <v>9</v>
      </c>
      <c r="D30" s="5">
        <v>8</v>
      </c>
      <c r="E30" s="28">
        <v>0.7</v>
      </c>
      <c r="F30" s="5" t="s">
        <v>52</v>
      </c>
      <c r="J30" s="25"/>
      <c r="L30" s="5"/>
    </row>
    <row r="31" spans="1:12" x14ac:dyDescent="0.2">
      <c r="A31" s="28">
        <v>754</v>
      </c>
      <c r="B31" s="12">
        <v>12.882191780821918</v>
      </c>
      <c r="C31" s="28" t="s">
        <v>9</v>
      </c>
      <c r="D31" s="5">
        <v>11</v>
      </c>
      <c r="E31" s="28">
        <v>0.6</v>
      </c>
      <c r="F31" s="5" t="s">
        <v>52</v>
      </c>
      <c r="J31" s="25"/>
      <c r="L31" s="5"/>
    </row>
    <row r="32" spans="1:12" x14ac:dyDescent="0.2">
      <c r="A32" s="28">
        <v>773</v>
      </c>
      <c r="B32" s="18">
        <v>12.106849315068493</v>
      </c>
      <c r="C32" s="28" t="s">
        <v>10</v>
      </c>
      <c r="D32" s="5">
        <v>5</v>
      </c>
      <c r="E32" s="28">
        <v>0.85</v>
      </c>
      <c r="F32" s="5" t="s">
        <v>52</v>
      </c>
      <c r="J32" s="25"/>
      <c r="L32" s="5"/>
    </row>
    <row r="33" spans="1:15" x14ac:dyDescent="0.2">
      <c r="A33" s="28">
        <v>773</v>
      </c>
      <c r="B33" s="18">
        <v>12.106849315068493</v>
      </c>
      <c r="C33" s="28" t="s">
        <v>10</v>
      </c>
      <c r="D33" s="5">
        <v>8</v>
      </c>
      <c r="E33" s="28">
        <v>0.95</v>
      </c>
      <c r="F33" s="5" t="s">
        <v>52</v>
      </c>
      <c r="J33" s="25"/>
      <c r="L33" s="5"/>
    </row>
    <row r="34" spans="1:15" x14ac:dyDescent="0.2">
      <c r="A34" s="28">
        <v>773</v>
      </c>
      <c r="B34" s="18">
        <v>12.106849315068493</v>
      </c>
      <c r="C34" s="28" t="s">
        <v>10</v>
      </c>
      <c r="D34" s="5">
        <v>11</v>
      </c>
      <c r="E34" s="28">
        <v>0.8</v>
      </c>
      <c r="F34" s="5" t="s">
        <v>52</v>
      </c>
      <c r="J34" s="25"/>
      <c r="L34" s="5"/>
    </row>
    <row r="35" spans="1:15" x14ac:dyDescent="0.2">
      <c r="A35" s="28">
        <v>775</v>
      </c>
      <c r="B35" s="18">
        <v>11.561643835616438</v>
      </c>
      <c r="C35" s="28" t="s">
        <v>10</v>
      </c>
      <c r="D35" s="5">
        <v>5</v>
      </c>
      <c r="E35" s="28">
        <v>0.9</v>
      </c>
      <c r="F35" s="5" t="s">
        <v>52</v>
      </c>
      <c r="J35" s="25"/>
      <c r="L35" s="5"/>
    </row>
    <row r="36" spans="1:15" x14ac:dyDescent="0.2">
      <c r="A36" s="28">
        <v>775</v>
      </c>
      <c r="B36" s="18">
        <v>11.561643835616438</v>
      </c>
      <c r="C36" s="28" t="s">
        <v>10</v>
      </c>
      <c r="D36" s="5">
        <v>8</v>
      </c>
      <c r="E36" s="30">
        <v>0.9</v>
      </c>
      <c r="F36" s="5" t="s">
        <v>52</v>
      </c>
      <c r="J36" s="25"/>
      <c r="L36" s="5"/>
    </row>
    <row r="37" spans="1:15" x14ac:dyDescent="0.2">
      <c r="A37" s="28">
        <v>775</v>
      </c>
      <c r="B37" s="18">
        <v>11.561643835616438</v>
      </c>
      <c r="C37" s="28" t="s">
        <v>10</v>
      </c>
      <c r="D37" s="5">
        <v>11</v>
      </c>
      <c r="E37" s="28">
        <v>0.7</v>
      </c>
      <c r="F37" s="5" t="s">
        <v>52</v>
      </c>
      <c r="J37" s="25"/>
      <c r="L37" s="5"/>
    </row>
    <row r="38" spans="1:15" x14ac:dyDescent="0.2">
      <c r="A38" s="28">
        <v>788</v>
      </c>
      <c r="B38" s="18">
        <v>11.624657534246575</v>
      </c>
      <c r="C38" s="28" t="s">
        <v>9</v>
      </c>
      <c r="D38" s="5">
        <v>5</v>
      </c>
      <c r="E38" s="28">
        <v>0.85</v>
      </c>
      <c r="F38" s="5" t="s">
        <v>52</v>
      </c>
      <c r="J38" s="25"/>
      <c r="L38" s="5"/>
    </row>
    <row r="39" spans="1:15" x14ac:dyDescent="0.2">
      <c r="A39" s="28">
        <v>788</v>
      </c>
      <c r="B39" s="18">
        <v>11.624657534246575</v>
      </c>
      <c r="C39" s="28" t="s">
        <v>9</v>
      </c>
      <c r="D39" s="5">
        <v>8</v>
      </c>
      <c r="E39" s="30">
        <v>0.85</v>
      </c>
      <c r="F39" s="5" t="s">
        <v>52</v>
      </c>
      <c r="J39" s="25"/>
      <c r="L39" s="5"/>
    </row>
    <row r="40" spans="1:15" x14ac:dyDescent="0.2">
      <c r="A40" s="28">
        <v>788</v>
      </c>
      <c r="B40" s="18">
        <v>11.624657534246575</v>
      </c>
      <c r="C40" s="28" t="s">
        <v>9</v>
      </c>
      <c r="D40" s="5">
        <v>11</v>
      </c>
      <c r="E40" s="28">
        <v>0.8</v>
      </c>
      <c r="F40" s="5" t="s">
        <v>52</v>
      </c>
      <c r="J40" s="25"/>
      <c r="L40" s="5"/>
    </row>
    <row r="41" spans="1:15" x14ac:dyDescent="0.2">
      <c r="A41" s="28">
        <v>803</v>
      </c>
      <c r="B41" s="20">
        <v>12.043835616438356</v>
      </c>
      <c r="C41" s="28" t="s">
        <v>10</v>
      </c>
      <c r="D41" s="5">
        <v>5</v>
      </c>
      <c r="E41" s="28">
        <v>0.9</v>
      </c>
      <c r="F41" s="5" t="s">
        <v>52</v>
      </c>
      <c r="J41" s="25"/>
      <c r="L41" s="5"/>
    </row>
    <row r="42" spans="1:15" x14ac:dyDescent="0.2">
      <c r="A42" s="28">
        <v>803</v>
      </c>
      <c r="B42" s="20">
        <v>12.043835616438356</v>
      </c>
      <c r="C42" s="28" t="s">
        <v>10</v>
      </c>
      <c r="D42" s="5">
        <v>11</v>
      </c>
      <c r="E42" s="28">
        <v>0.65</v>
      </c>
      <c r="F42" s="5" t="s">
        <v>52</v>
      </c>
      <c r="J42" s="25"/>
      <c r="L42" s="5"/>
    </row>
    <row r="43" spans="1:15" x14ac:dyDescent="0.2">
      <c r="A43" s="28">
        <v>803</v>
      </c>
      <c r="B43" s="20">
        <v>12.043835616438356</v>
      </c>
      <c r="C43" s="28" t="s">
        <v>10</v>
      </c>
      <c r="D43" s="5">
        <v>8</v>
      </c>
      <c r="E43" s="30">
        <v>0.75</v>
      </c>
      <c r="F43" s="5" t="s">
        <v>52</v>
      </c>
      <c r="J43" s="25"/>
      <c r="L43" s="5"/>
    </row>
    <row r="44" spans="1:15" x14ac:dyDescent="0.2">
      <c r="A44" s="28">
        <v>846</v>
      </c>
      <c r="B44" s="18">
        <v>13.83</v>
      </c>
      <c r="C44" s="28" t="s">
        <v>10</v>
      </c>
      <c r="D44" s="5">
        <v>5</v>
      </c>
      <c r="E44" s="28">
        <v>0.85</v>
      </c>
      <c r="F44" s="5" t="s">
        <v>52</v>
      </c>
      <c r="J44" s="25"/>
      <c r="L44" s="5"/>
      <c r="O44" s="26"/>
    </row>
    <row r="45" spans="1:15" x14ac:dyDescent="0.2">
      <c r="A45" s="28">
        <v>846</v>
      </c>
      <c r="B45" s="18">
        <v>13.83</v>
      </c>
      <c r="C45" s="28" t="s">
        <v>10</v>
      </c>
      <c r="D45" s="5">
        <v>8</v>
      </c>
      <c r="E45" s="28">
        <v>0.75</v>
      </c>
      <c r="F45" s="5" t="s">
        <v>52</v>
      </c>
      <c r="J45" s="25"/>
      <c r="L45" s="5"/>
      <c r="O45" s="26"/>
    </row>
    <row r="46" spans="1:15" x14ac:dyDescent="0.2">
      <c r="A46" s="28">
        <v>846</v>
      </c>
      <c r="B46" s="18">
        <v>13.83</v>
      </c>
      <c r="C46" s="28" t="s">
        <v>10</v>
      </c>
      <c r="D46" s="5">
        <v>11</v>
      </c>
      <c r="E46" s="28">
        <v>0.6</v>
      </c>
      <c r="F46" s="5" t="s">
        <v>52</v>
      </c>
      <c r="J46" s="25"/>
      <c r="L46" s="5"/>
      <c r="O46" s="26"/>
    </row>
    <row r="47" spans="1:15" x14ac:dyDescent="0.2">
      <c r="A47" s="28">
        <v>862</v>
      </c>
      <c r="B47" s="18">
        <v>11.493150684931507</v>
      </c>
      <c r="C47" s="28" t="s">
        <v>9</v>
      </c>
      <c r="D47" s="5">
        <v>5</v>
      </c>
      <c r="E47" s="28">
        <v>1</v>
      </c>
      <c r="F47" s="5" t="s">
        <v>52</v>
      </c>
      <c r="J47" s="25"/>
      <c r="L47" s="5"/>
    </row>
    <row r="48" spans="1:15" x14ac:dyDescent="0.2">
      <c r="A48" s="28">
        <v>862</v>
      </c>
      <c r="B48" s="18">
        <v>11.493150684931507</v>
      </c>
      <c r="C48" s="28" t="s">
        <v>9</v>
      </c>
      <c r="D48" s="5">
        <v>8</v>
      </c>
      <c r="E48" s="30">
        <v>0.9</v>
      </c>
      <c r="F48" s="5" t="s">
        <v>52</v>
      </c>
      <c r="J48" s="25"/>
      <c r="L48" s="5"/>
    </row>
    <row r="49" spans="1:12" x14ac:dyDescent="0.2">
      <c r="A49" s="28">
        <v>862</v>
      </c>
      <c r="B49" s="18">
        <v>11.493150684931507</v>
      </c>
      <c r="C49" s="28" t="s">
        <v>9</v>
      </c>
      <c r="D49" s="5">
        <v>11</v>
      </c>
      <c r="E49" s="28">
        <v>0.8</v>
      </c>
      <c r="F49" s="5" t="s">
        <v>52</v>
      </c>
      <c r="J49" s="25"/>
      <c r="L49" s="5"/>
    </row>
    <row r="50" spans="1:12" x14ac:dyDescent="0.2">
      <c r="A50" s="28">
        <v>930</v>
      </c>
      <c r="B50" s="18">
        <v>13.698630136986301</v>
      </c>
      <c r="C50" s="28" t="s">
        <v>9</v>
      </c>
      <c r="D50" s="5">
        <v>5</v>
      </c>
      <c r="E50" s="28">
        <v>0.85</v>
      </c>
      <c r="F50" s="5" t="s">
        <v>52</v>
      </c>
      <c r="J50" s="25"/>
      <c r="L50" s="5"/>
    </row>
    <row r="51" spans="1:12" x14ac:dyDescent="0.2">
      <c r="A51" s="28">
        <v>930</v>
      </c>
      <c r="B51" s="18">
        <v>13.698630136986301</v>
      </c>
      <c r="C51" s="28" t="s">
        <v>9</v>
      </c>
      <c r="D51" s="5">
        <v>11</v>
      </c>
      <c r="E51" s="28">
        <v>0.45</v>
      </c>
      <c r="F51" s="5" t="s">
        <v>52</v>
      </c>
      <c r="J51" s="25"/>
      <c r="L51" s="5"/>
    </row>
    <row r="52" spans="1:12" x14ac:dyDescent="0.2">
      <c r="A52" s="28">
        <v>930</v>
      </c>
      <c r="B52" s="18">
        <v>13.698630136986301</v>
      </c>
      <c r="C52" s="28" t="s">
        <v>9</v>
      </c>
      <c r="D52" s="5">
        <v>8</v>
      </c>
      <c r="E52" s="30">
        <v>0.75</v>
      </c>
      <c r="F52" s="5" t="s">
        <v>52</v>
      </c>
      <c r="J52" s="25"/>
      <c r="L52" s="5"/>
    </row>
    <row r="53" spans="1:12" x14ac:dyDescent="0.2">
      <c r="A53" s="28">
        <v>970</v>
      </c>
      <c r="B53" s="18">
        <v>10.32</v>
      </c>
      <c r="C53" s="28" t="s">
        <v>9</v>
      </c>
      <c r="D53" s="5">
        <v>5</v>
      </c>
      <c r="E53" s="28">
        <v>0.6</v>
      </c>
      <c r="F53" s="5" t="s">
        <v>52</v>
      </c>
      <c r="J53" s="25"/>
      <c r="L53" s="5"/>
    </row>
    <row r="54" spans="1:12" x14ac:dyDescent="0.2">
      <c r="A54" s="28">
        <v>970</v>
      </c>
      <c r="B54" s="18">
        <v>10.32</v>
      </c>
      <c r="C54" s="28" t="s">
        <v>9</v>
      </c>
      <c r="D54" s="5">
        <v>8</v>
      </c>
      <c r="E54" s="30">
        <v>0.45</v>
      </c>
      <c r="F54" s="5" t="s">
        <v>52</v>
      </c>
      <c r="J54" s="25"/>
      <c r="L54" s="5"/>
    </row>
    <row r="55" spans="1:12" x14ac:dyDescent="0.2">
      <c r="A55" s="28">
        <v>970</v>
      </c>
      <c r="B55" s="18">
        <v>10.32</v>
      </c>
      <c r="C55" s="28" t="s">
        <v>9</v>
      </c>
      <c r="D55" s="5">
        <v>11</v>
      </c>
      <c r="E55" s="28">
        <v>0.35</v>
      </c>
      <c r="F55" s="5" t="s">
        <v>52</v>
      </c>
      <c r="J55" s="25"/>
      <c r="L55" s="5"/>
    </row>
    <row r="56" spans="1:12" x14ac:dyDescent="0.2">
      <c r="A56" s="28">
        <v>1021</v>
      </c>
      <c r="B56" s="18">
        <v>9.25</v>
      </c>
      <c r="C56" s="28" t="s">
        <v>10</v>
      </c>
      <c r="D56" s="5">
        <v>5</v>
      </c>
      <c r="E56" s="28">
        <v>0.75</v>
      </c>
      <c r="F56" s="5" t="s">
        <v>52</v>
      </c>
      <c r="J56" s="25"/>
      <c r="L56" s="5"/>
    </row>
    <row r="57" spans="1:12" x14ac:dyDescent="0.2">
      <c r="A57" s="28">
        <v>1021</v>
      </c>
      <c r="B57" s="18">
        <v>9.25</v>
      </c>
      <c r="C57" s="28" t="s">
        <v>10</v>
      </c>
      <c r="D57" s="5">
        <v>8</v>
      </c>
      <c r="E57" s="28">
        <v>0.75</v>
      </c>
      <c r="F57" s="5" t="s">
        <v>52</v>
      </c>
      <c r="J57" s="25"/>
      <c r="L57" s="5"/>
    </row>
    <row r="58" spans="1:12" x14ac:dyDescent="0.2">
      <c r="A58" s="28">
        <v>1021</v>
      </c>
      <c r="B58" s="18">
        <v>9.25</v>
      </c>
      <c r="C58" s="28" t="s">
        <v>10</v>
      </c>
      <c r="D58" s="5">
        <v>11</v>
      </c>
      <c r="E58" s="28">
        <v>0.55000000000000004</v>
      </c>
      <c r="F58" s="5" t="s">
        <v>52</v>
      </c>
      <c r="J58" s="25"/>
      <c r="L58" s="5"/>
    </row>
    <row r="59" spans="1:12" x14ac:dyDescent="0.2">
      <c r="A59" s="28">
        <v>1024</v>
      </c>
      <c r="B59" s="18">
        <v>12.043835616438356</v>
      </c>
      <c r="C59" s="28" t="s">
        <v>9</v>
      </c>
      <c r="D59" s="5">
        <v>5</v>
      </c>
      <c r="E59" s="28">
        <v>1</v>
      </c>
      <c r="F59" s="5" t="s">
        <v>52</v>
      </c>
      <c r="J59" s="25"/>
      <c r="L59" s="5"/>
    </row>
    <row r="60" spans="1:12" x14ac:dyDescent="0.2">
      <c r="A60" s="28">
        <v>1024</v>
      </c>
      <c r="B60" s="18">
        <v>12.043835616438356</v>
      </c>
      <c r="C60" s="28" t="s">
        <v>9</v>
      </c>
      <c r="D60" s="5">
        <v>8</v>
      </c>
      <c r="E60" s="28">
        <v>0.85</v>
      </c>
      <c r="F60" s="5" t="s">
        <v>52</v>
      </c>
      <c r="J60" s="25"/>
      <c r="L60" s="5"/>
    </row>
    <row r="61" spans="1:12" x14ac:dyDescent="0.2">
      <c r="A61" s="28">
        <v>1024</v>
      </c>
      <c r="B61" s="18">
        <v>12.043835616438356</v>
      </c>
      <c r="C61" s="28" t="s">
        <v>9</v>
      </c>
      <c r="D61" s="5">
        <v>11</v>
      </c>
      <c r="E61" s="28">
        <v>0.8</v>
      </c>
      <c r="F61" s="5" t="s">
        <v>52</v>
      </c>
      <c r="J61" s="25"/>
      <c r="L61" s="5"/>
    </row>
    <row r="62" spans="1:12" x14ac:dyDescent="0.2">
      <c r="A62" s="28">
        <v>1122</v>
      </c>
      <c r="B62" s="18">
        <v>6.78</v>
      </c>
      <c r="C62" s="28" t="s">
        <v>10</v>
      </c>
      <c r="D62" s="5">
        <v>5</v>
      </c>
      <c r="E62" s="28">
        <v>0.65</v>
      </c>
      <c r="F62" s="5" t="s">
        <v>52</v>
      </c>
      <c r="J62" s="25"/>
      <c r="L62" s="5"/>
    </row>
    <row r="63" spans="1:12" x14ac:dyDescent="0.2">
      <c r="A63" s="28">
        <v>1122</v>
      </c>
      <c r="B63" s="18">
        <v>6.78</v>
      </c>
      <c r="C63" s="28" t="s">
        <v>10</v>
      </c>
      <c r="D63" s="5">
        <v>11</v>
      </c>
      <c r="E63" s="28">
        <v>0.4</v>
      </c>
      <c r="F63" s="5" t="s">
        <v>52</v>
      </c>
      <c r="J63" s="25"/>
      <c r="L63" s="5"/>
    </row>
    <row r="64" spans="1:12" x14ac:dyDescent="0.2">
      <c r="A64" s="28">
        <v>1122</v>
      </c>
      <c r="B64" s="18">
        <v>6.78</v>
      </c>
      <c r="C64" s="28" t="s">
        <v>10</v>
      </c>
      <c r="D64" s="5">
        <v>8</v>
      </c>
      <c r="E64" s="28">
        <v>0.76</v>
      </c>
      <c r="F64" s="5" t="s">
        <v>52</v>
      </c>
      <c r="J64" s="25"/>
      <c r="L64" s="5"/>
    </row>
    <row r="65" spans="1:14" x14ac:dyDescent="0.2">
      <c r="A65" s="28">
        <v>1193</v>
      </c>
      <c r="B65" s="18">
        <v>13.931506849315069</v>
      </c>
      <c r="C65" s="28" t="s">
        <v>10</v>
      </c>
      <c r="D65" s="5">
        <v>5</v>
      </c>
      <c r="E65" s="28">
        <v>0.9</v>
      </c>
      <c r="F65" s="5" t="s">
        <v>52</v>
      </c>
      <c r="J65" s="25"/>
      <c r="L65" s="5"/>
    </row>
    <row r="66" spans="1:14" x14ac:dyDescent="0.2">
      <c r="A66" s="28">
        <v>1193</v>
      </c>
      <c r="B66" s="18">
        <v>13.931506849315069</v>
      </c>
      <c r="C66" s="28" t="s">
        <v>10</v>
      </c>
      <c r="D66" s="5">
        <v>11</v>
      </c>
      <c r="E66" s="28">
        <v>0.65</v>
      </c>
      <c r="F66" s="5" t="s">
        <v>52</v>
      </c>
      <c r="J66" s="25"/>
      <c r="L66" s="5"/>
    </row>
    <row r="67" spans="1:14" x14ac:dyDescent="0.2">
      <c r="A67" s="28">
        <v>1193</v>
      </c>
      <c r="B67" s="18">
        <v>13.931506849315069</v>
      </c>
      <c r="C67" s="28" t="s">
        <v>10</v>
      </c>
      <c r="D67" s="5">
        <v>8</v>
      </c>
      <c r="E67" s="28">
        <v>0.75</v>
      </c>
      <c r="F67" s="5" t="s">
        <v>52</v>
      </c>
      <c r="J67" s="25"/>
      <c r="L67" s="5"/>
    </row>
    <row r="68" spans="1:14" x14ac:dyDescent="0.2">
      <c r="A68" s="28">
        <v>1206</v>
      </c>
      <c r="B68" s="18">
        <v>7.09</v>
      </c>
      <c r="C68" s="28" t="s">
        <v>10</v>
      </c>
      <c r="D68" s="5">
        <v>5</v>
      </c>
      <c r="E68" s="28">
        <v>0.75</v>
      </c>
      <c r="F68" s="5" t="s">
        <v>52</v>
      </c>
      <c r="J68" s="25"/>
      <c r="L68" s="5"/>
      <c r="N68" s="21"/>
    </row>
    <row r="69" spans="1:14" x14ac:dyDescent="0.2">
      <c r="A69" s="28">
        <v>1206</v>
      </c>
      <c r="B69" s="18">
        <v>7.09</v>
      </c>
      <c r="C69" s="28" t="s">
        <v>10</v>
      </c>
      <c r="D69" s="5">
        <v>8</v>
      </c>
      <c r="E69" s="28">
        <v>0.65</v>
      </c>
      <c r="F69" s="5" t="s">
        <v>52</v>
      </c>
      <c r="J69" s="25"/>
      <c r="L69" s="5"/>
      <c r="N69" s="21"/>
    </row>
    <row r="70" spans="1:14" x14ac:dyDescent="0.2">
      <c r="A70" s="28">
        <v>1206</v>
      </c>
      <c r="B70" s="18">
        <v>7.09</v>
      </c>
      <c r="C70" s="28" t="s">
        <v>10</v>
      </c>
      <c r="D70" s="5">
        <v>11</v>
      </c>
      <c r="E70" s="28">
        <v>0.35</v>
      </c>
      <c r="F70" s="5" t="s">
        <v>52</v>
      </c>
      <c r="J70" s="25"/>
      <c r="L70" s="5"/>
      <c r="N70" s="21"/>
    </row>
    <row r="71" spans="1:14" x14ac:dyDescent="0.2">
      <c r="A71" s="28">
        <v>1241</v>
      </c>
      <c r="B71" s="18">
        <v>6.93</v>
      </c>
      <c r="C71" s="28" t="s">
        <v>9</v>
      </c>
      <c r="D71" s="5">
        <v>11</v>
      </c>
      <c r="E71" s="28">
        <v>0.8</v>
      </c>
      <c r="F71" s="5" t="s">
        <v>52</v>
      </c>
      <c r="J71" s="25"/>
      <c r="L71" s="5"/>
      <c r="N71" s="21"/>
    </row>
    <row r="72" spans="1:14" x14ac:dyDescent="0.2">
      <c r="A72" s="28">
        <v>1241</v>
      </c>
      <c r="B72" s="18">
        <v>6.93</v>
      </c>
      <c r="C72" s="28" t="s">
        <v>9</v>
      </c>
      <c r="D72" s="5">
        <v>8</v>
      </c>
      <c r="E72" s="28">
        <v>0.65</v>
      </c>
      <c r="F72" s="5" t="s">
        <v>52</v>
      </c>
      <c r="J72" s="25"/>
      <c r="L72" s="5"/>
      <c r="N72" s="21"/>
    </row>
    <row r="73" spans="1:14" x14ac:dyDescent="0.2">
      <c r="A73" s="28">
        <v>1241</v>
      </c>
      <c r="B73" s="18">
        <v>6.93</v>
      </c>
      <c r="C73" s="28" t="s">
        <v>9</v>
      </c>
      <c r="D73" s="5">
        <v>5</v>
      </c>
      <c r="E73" s="28">
        <v>0.85</v>
      </c>
      <c r="F73" s="5" t="s">
        <v>52</v>
      </c>
      <c r="J73" s="25"/>
      <c r="L73" s="5"/>
      <c r="N73" s="21"/>
    </row>
    <row r="74" spans="1:14" x14ac:dyDescent="0.2">
      <c r="A74" s="28">
        <v>1271</v>
      </c>
      <c r="B74" s="19">
        <v>7.1424657534246574</v>
      </c>
      <c r="C74" s="28" t="s">
        <v>10</v>
      </c>
      <c r="D74" s="5">
        <v>5</v>
      </c>
      <c r="E74" s="28">
        <v>0.7</v>
      </c>
      <c r="F74" s="5" t="s">
        <v>52</v>
      </c>
      <c r="J74" s="25"/>
      <c r="L74" s="5"/>
      <c r="N74" s="21"/>
    </row>
    <row r="75" spans="1:14" x14ac:dyDescent="0.2">
      <c r="A75" s="28">
        <v>1271</v>
      </c>
      <c r="B75" s="19">
        <v>7.1424657534246574</v>
      </c>
      <c r="C75" s="28" t="s">
        <v>10</v>
      </c>
      <c r="D75" s="5">
        <v>8</v>
      </c>
      <c r="E75" s="28">
        <v>0.6</v>
      </c>
      <c r="F75" s="5" t="s">
        <v>52</v>
      </c>
      <c r="J75" s="25"/>
      <c r="L75" s="5"/>
      <c r="N75" s="21"/>
    </row>
    <row r="76" spans="1:14" x14ac:dyDescent="0.2">
      <c r="A76" s="28">
        <v>1271</v>
      </c>
      <c r="B76" s="19">
        <v>7.1424657534246574</v>
      </c>
      <c r="C76" s="28" t="s">
        <v>10</v>
      </c>
      <c r="D76" s="5">
        <v>11</v>
      </c>
      <c r="E76" s="28">
        <v>0.65</v>
      </c>
      <c r="F76" s="5" t="s">
        <v>52</v>
      </c>
      <c r="J76" s="25"/>
      <c r="L76" s="5"/>
      <c r="N76" s="21"/>
    </row>
    <row r="77" spans="1:14" x14ac:dyDescent="0.2">
      <c r="A77" s="28">
        <v>1286</v>
      </c>
      <c r="B77" s="19">
        <v>7.3671232876712329</v>
      </c>
      <c r="C77" s="28" t="s">
        <v>9</v>
      </c>
      <c r="D77" s="5">
        <v>11</v>
      </c>
      <c r="E77" s="28">
        <v>0.7</v>
      </c>
      <c r="F77" s="5" t="s">
        <v>52</v>
      </c>
      <c r="J77" s="25"/>
      <c r="L77" s="5"/>
    </row>
    <row r="78" spans="1:14" x14ac:dyDescent="0.2">
      <c r="A78" s="28">
        <v>1286</v>
      </c>
      <c r="B78" s="19">
        <v>7.3671232876712329</v>
      </c>
      <c r="C78" s="28" t="s">
        <v>9</v>
      </c>
      <c r="D78" s="5">
        <v>5</v>
      </c>
      <c r="E78" s="28">
        <v>0.7</v>
      </c>
      <c r="F78" s="5" t="s">
        <v>52</v>
      </c>
      <c r="J78" s="25"/>
      <c r="L78" s="5"/>
    </row>
    <row r="79" spans="1:14" x14ac:dyDescent="0.2">
      <c r="A79" s="28">
        <v>1286</v>
      </c>
      <c r="B79" s="19">
        <v>7.3671232876712329</v>
      </c>
      <c r="C79" s="28" t="s">
        <v>9</v>
      </c>
      <c r="D79" s="5">
        <v>8</v>
      </c>
      <c r="E79" s="28">
        <v>0.7</v>
      </c>
      <c r="F79" s="5" t="s">
        <v>52</v>
      </c>
      <c r="J79" s="25"/>
      <c r="L79" s="5"/>
    </row>
    <row r="80" spans="1:14" x14ac:dyDescent="0.2">
      <c r="A80" s="28">
        <v>1293</v>
      </c>
      <c r="B80" s="19">
        <v>7.5205479452054798</v>
      </c>
      <c r="C80" s="28" t="s">
        <v>9</v>
      </c>
      <c r="D80" s="5">
        <v>8</v>
      </c>
      <c r="E80" s="28">
        <v>0.8</v>
      </c>
      <c r="F80" s="5" t="s">
        <v>52</v>
      </c>
      <c r="J80" s="25"/>
      <c r="L80" s="5"/>
    </row>
    <row r="81" spans="1:16" x14ac:dyDescent="0.2">
      <c r="A81" s="28">
        <v>1293</v>
      </c>
      <c r="B81" s="19">
        <v>7.5205479452054798</v>
      </c>
      <c r="C81" s="28" t="s">
        <v>9</v>
      </c>
      <c r="D81" s="5">
        <v>5</v>
      </c>
      <c r="E81" s="28">
        <v>0.7</v>
      </c>
      <c r="F81" s="5" t="s">
        <v>52</v>
      </c>
      <c r="J81" s="25"/>
      <c r="L81" s="5"/>
    </row>
    <row r="82" spans="1:16" x14ac:dyDescent="0.2">
      <c r="A82" s="28">
        <v>1293</v>
      </c>
      <c r="B82" s="19">
        <v>7.5205479452054798</v>
      </c>
      <c r="C82" s="28" t="s">
        <v>9</v>
      </c>
      <c r="D82" s="5">
        <v>11</v>
      </c>
      <c r="E82" s="28">
        <v>0.6</v>
      </c>
      <c r="F82" s="5" t="s">
        <v>52</v>
      </c>
      <c r="J82" s="25"/>
      <c r="L82" s="5"/>
    </row>
    <row r="83" spans="1:16" x14ac:dyDescent="0.2">
      <c r="A83" s="28">
        <v>1302</v>
      </c>
      <c r="B83" s="18">
        <v>7.1</v>
      </c>
      <c r="C83" s="28" t="s">
        <v>9</v>
      </c>
      <c r="D83" s="5">
        <v>5</v>
      </c>
      <c r="E83" s="28">
        <v>0.9</v>
      </c>
      <c r="F83" s="5" t="s">
        <v>52</v>
      </c>
      <c r="J83" s="25"/>
      <c r="L83" s="5"/>
    </row>
    <row r="84" spans="1:16" x14ac:dyDescent="0.2">
      <c r="A84" s="28">
        <v>1302</v>
      </c>
      <c r="B84" s="18">
        <v>7.1</v>
      </c>
      <c r="C84" s="28" t="s">
        <v>9</v>
      </c>
      <c r="D84" s="5">
        <v>8</v>
      </c>
      <c r="E84" s="28">
        <v>0.85</v>
      </c>
      <c r="F84" s="5" t="s">
        <v>52</v>
      </c>
      <c r="J84" s="25"/>
      <c r="L84" s="5"/>
    </row>
    <row r="85" spans="1:16" x14ac:dyDescent="0.2">
      <c r="A85" s="28">
        <v>1302</v>
      </c>
      <c r="B85" s="18">
        <v>7.1</v>
      </c>
      <c r="C85" s="28" t="s">
        <v>9</v>
      </c>
      <c r="D85" s="5">
        <v>11</v>
      </c>
      <c r="E85" s="28">
        <v>0.7</v>
      </c>
      <c r="F85" s="5" t="s">
        <v>52</v>
      </c>
      <c r="J85" s="25"/>
      <c r="L85" s="5"/>
    </row>
    <row r="86" spans="1:16" x14ac:dyDescent="0.2">
      <c r="A86" s="28">
        <v>1346</v>
      </c>
      <c r="B86" s="18">
        <v>10.119999999999999</v>
      </c>
      <c r="C86" s="28" t="s">
        <v>10</v>
      </c>
      <c r="D86" s="5">
        <v>5</v>
      </c>
      <c r="E86" s="28">
        <v>0.7</v>
      </c>
      <c r="F86" s="5" t="s">
        <v>52</v>
      </c>
      <c r="J86" s="25"/>
      <c r="L86" s="5"/>
      <c r="N86" s="21"/>
    </row>
    <row r="87" spans="1:16" x14ac:dyDescent="0.2">
      <c r="A87" s="28">
        <v>1346</v>
      </c>
      <c r="B87" s="18">
        <v>10.119999999999999</v>
      </c>
      <c r="C87" s="28" t="s">
        <v>10</v>
      </c>
      <c r="D87" s="5">
        <v>8</v>
      </c>
      <c r="E87" s="28">
        <v>0.65</v>
      </c>
      <c r="F87" s="5" t="s">
        <v>52</v>
      </c>
      <c r="J87" s="25"/>
      <c r="L87" s="5"/>
      <c r="N87" s="21"/>
    </row>
    <row r="88" spans="1:16" x14ac:dyDescent="0.2">
      <c r="A88" s="28">
        <v>1346</v>
      </c>
      <c r="B88" s="18">
        <v>10.119999999999999</v>
      </c>
      <c r="C88" s="28" t="s">
        <v>10</v>
      </c>
      <c r="D88" s="5">
        <v>11</v>
      </c>
      <c r="E88" s="28">
        <v>0.6</v>
      </c>
      <c r="F88" s="5" t="s">
        <v>52</v>
      </c>
      <c r="J88" s="25"/>
      <c r="L88" s="5"/>
      <c r="N88" s="21"/>
    </row>
    <row r="89" spans="1:16" x14ac:dyDescent="0.2">
      <c r="A89" s="28">
        <v>1443</v>
      </c>
      <c r="B89" s="19">
        <v>7.1726027397260275</v>
      </c>
      <c r="C89" s="28" t="s">
        <v>9</v>
      </c>
      <c r="D89" s="5">
        <v>5</v>
      </c>
      <c r="E89" s="28">
        <v>0.6</v>
      </c>
      <c r="F89" s="5" t="s">
        <v>52</v>
      </c>
      <c r="J89" s="25"/>
      <c r="L89" s="5"/>
      <c r="N89" s="21"/>
    </row>
    <row r="90" spans="1:16" x14ac:dyDescent="0.2">
      <c r="A90" s="28">
        <v>1443</v>
      </c>
      <c r="B90" s="19">
        <v>7.1726027397260275</v>
      </c>
      <c r="C90" s="28" t="s">
        <v>9</v>
      </c>
      <c r="D90" s="5">
        <v>8</v>
      </c>
      <c r="E90" s="28">
        <v>0.7</v>
      </c>
      <c r="F90" s="5" t="s">
        <v>52</v>
      </c>
      <c r="J90" s="25"/>
      <c r="L90" s="5"/>
      <c r="N90" s="21"/>
    </row>
    <row r="91" spans="1:16" x14ac:dyDescent="0.2">
      <c r="A91" s="28">
        <v>1443</v>
      </c>
      <c r="B91" s="19">
        <v>7.1726027397260275</v>
      </c>
      <c r="C91" s="28" t="s">
        <v>9</v>
      </c>
      <c r="D91" s="5">
        <v>11</v>
      </c>
      <c r="E91" s="28">
        <v>0.65</v>
      </c>
      <c r="F91" s="5" t="s">
        <v>52</v>
      </c>
      <c r="J91" s="25"/>
      <c r="L91" s="5"/>
      <c r="N91" s="21"/>
    </row>
    <row r="92" spans="1:16" x14ac:dyDescent="0.2">
      <c r="A92" s="28">
        <v>1451</v>
      </c>
      <c r="B92" s="18">
        <v>6.8794520547945206</v>
      </c>
      <c r="C92" s="28" t="s">
        <v>10</v>
      </c>
      <c r="D92" s="5">
        <v>8</v>
      </c>
      <c r="E92" s="28">
        <v>0.65</v>
      </c>
      <c r="F92" s="5" t="s">
        <v>52</v>
      </c>
      <c r="J92" s="25"/>
      <c r="L92" s="5"/>
      <c r="P92" s="22"/>
    </row>
    <row r="93" spans="1:16" x14ac:dyDescent="0.2">
      <c r="A93" s="28">
        <v>1451</v>
      </c>
      <c r="B93" s="18">
        <v>6.8794520547945206</v>
      </c>
      <c r="C93" s="28" t="s">
        <v>10</v>
      </c>
      <c r="D93" s="5">
        <v>11</v>
      </c>
      <c r="E93" s="28">
        <v>0.4</v>
      </c>
      <c r="F93" s="5" t="s">
        <v>52</v>
      </c>
      <c r="J93" s="25"/>
      <c r="L93" s="5"/>
      <c r="P93" s="22"/>
    </row>
    <row r="94" spans="1:16" x14ac:dyDescent="0.2">
      <c r="A94" s="28">
        <v>1451</v>
      </c>
      <c r="B94" s="18">
        <v>6.8794520547945206</v>
      </c>
      <c r="C94" s="28" t="s">
        <v>10</v>
      </c>
      <c r="D94" s="5">
        <v>5</v>
      </c>
      <c r="E94" s="28">
        <v>0.8</v>
      </c>
      <c r="F94" s="5" t="s">
        <v>52</v>
      </c>
      <c r="J94" s="25"/>
      <c r="L94" s="5"/>
      <c r="P94" s="22"/>
    </row>
    <row r="95" spans="1:16" x14ac:dyDescent="0.2">
      <c r="A95" s="28">
        <v>1490</v>
      </c>
      <c r="B95" s="18">
        <v>6.58</v>
      </c>
      <c r="C95" s="28" t="s">
        <v>10</v>
      </c>
      <c r="D95" s="5">
        <v>5</v>
      </c>
      <c r="E95" s="28">
        <v>0.75</v>
      </c>
      <c r="F95" s="5" t="s">
        <v>52</v>
      </c>
      <c r="J95" s="25"/>
      <c r="L95" s="12"/>
    </row>
    <row r="96" spans="1:16" x14ac:dyDescent="0.2">
      <c r="A96" s="28">
        <v>1490</v>
      </c>
      <c r="B96" s="18">
        <v>6.58</v>
      </c>
      <c r="C96" s="28" t="s">
        <v>10</v>
      </c>
      <c r="D96" s="5">
        <v>11</v>
      </c>
      <c r="E96" s="28">
        <v>0.45</v>
      </c>
      <c r="F96" s="5" t="s">
        <v>52</v>
      </c>
      <c r="J96" s="25"/>
      <c r="L96" s="12"/>
    </row>
    <row r="97" spans="1:12" x14ac:dyDescent="0.2">
      <c r="A97" s="28">
        <v>1490</v>
      </c>
      <c r="B97" s="18">
        <v>6.58</v>
      </c>
      <c r="C97" s="28" t="s">
        <v>10</v>
      </c>
      <c r="D97" s="5">
        <v>8</v>
      </c>
      <c r="E97" s="28">
        <v>0.7</v>
      </c>
      <c r="F97" s="5" t="s">
        <v>52</v>
      </c>
      <c r="J97" s="25"/>
      <c r="L97" s="12"/>
    </row>
    <row r="98" spans="1:12" x14ac:dyDescent="0.2">
      <c r="A98" s="28">
        <v>1500</v>
      </c>
      <c r="B98" s="18">
        <v>6.67</v>
      </c>
      <c r="C98" s="28" t="s">
        <v>9</v>
      </c>
      <c r="D98" s="5">
        <v>5</v>
      </c>
      <c r="E98" s="28">
        <v>0.9</v>
      </c>
      <c r="F98" s="5" t="s">
        <v>52</v>
      </c>
      <c r="J98" s="25"/>
      <c r="L98" s="5"/>
    </row>
    <row r="99" spans="1:12" x14ac:dyDescent="0.2">
      <c r="A99" s="28">
        <v>1500</v>
      </c>
      <c r="B99" s="18">
        <v>6.67</v>
      </c>
      <c r="C99" s="28" t="s">
        <v>9</v>
      </c>
      <c r="D99" s="5">
        <v>8</v>
      </c>
      <c r="E99" s="28">
        <v>0.8</v>
      </c>
      <c r="F99" s="5" t="s">
        <v>52</v>
      </c>
      <c r="J99" s="25"/>
      <c r="L99" s="5"/>
    </row>
    <row r="100" spans="1:12" x14ac:dyDescent="0.2">
      <c r="A100" s="28">
        <v>1500</v>
      </c>
      <c r="B100" s="18">
        <v>6.67</v>
      </c>
      <c r="C100" s="28" t="s">
        <v>9</v>
      </c>
      <c r="D100" s="5">
        <v>11</v>
      </c>
      <c r="E100" s="28">
        <v>0.8</v>
      </c>
      <c r="F100" s="5" t="s">
        <v>52</v>
      </c>
      <c r="J100" s="25"/>
      <c r="L100" s="5"/>
    </row>
    <row r="101" spans="1:12" x14ac:dyDescent="0.2">
      <c r="A101" s="28">
        <v>1505</v>
      </c>
      <c r="B101" s="18">
        <v>7.3506849315068497</v>
      </c>
      <c r="C101" s="28" t="s">
        <v>9</v>
      </c>
      <c r="D101" s="5">
        <v>5</v>
      </c>
      <c r="E101" s="28">
        <v>0.9</v>
      </c>
      <c r="F101" s="5" t="s">
        <v>52</v>
      </c>
      <c r="J101" s="25"/>
      <c r="L101" s="5"/>
    </row>
    <row r="102" spans="1:12" x14ac:dyDescent="0.2">
      <c r="A102" s="28">
        <v>1505</v>
      </c>
      <c r="B102" s="18">
        <v>7.3506849315068497</v>
      </c>
      <c r="C102" s="28" t="s">
        <v>9</v>
      </c>
      <c r="D102" s="5">
        <v>8</v>
      </c>
      <c r="E102" s="28">
        <v>0.65</v>
      </c>
      <c r="F102" s="5" t="s">
        <v>52</v>
      </c>
      <c r="J102" s="25"/>
      <c r="L102" s="5"/>
    </row>
    <row r="103" spans="1:12" x14ac:dyDescent="0.2">
      <c r="A103" s="28">
        <v>1505</v>
      </c>
      <c r="B103" s="18">
        <v>7.3506849315068497</v>
      </c>
      <c r="C103" s="28" t="s">
        <v>9</v>
      </c>
      <c r="D103" s="5">
        <v>11</v>
      </c>
      <c r="E103" s="28">
        <v>0.5</v>
      </c>
      <c r="F103" s="5" t="s">
        <v>52</v>
      </c>
      <c r="J103" s="25"/>
      <c r="L103" s="5"/>
    </row>
    <row r="104" spans="1:12" x14ac:dyDescent="0.2">
      <c r="A104" s="28">
        <v>1509</v>
      </c>
      <c r="B104" s="18">
        <v>5.7</v>
      </c>
      <c r="C104" s="28" t="s">
        <v>10</v>
      </c>
      <c r="D104" s="5">
        <v>8</v>
      </c>
      <c r="E104" s="28">
        <v>0.85</v>
      </c>
      <c r="F104" s="5" t="s">
        <v>52</v>
      </c>
      <c r="J104" s="25"/>
      <c r="L104" s="5"/>
    </row>
    <row r="105" spans="1:12" x14ac:dyDescent="0.2">
      <c r="A105" s="28">
        <v>1509</v>
      </c>
      <c r="B105" s="18">
        <v>5.7</v>
      </c>
      <c r="C105" s="28" t="s">
        <v>10</v>
      </c>
      <c r="D105" s="5">
        <v>5</v>
      </c>
      <c r="E105" s="28">
        <v>0.8</v>
      </c>
      <c r="F105" s="5" t="s">
        <v>52</v>
      </c>
      <c r="J105" s="25"/>
      <c r="L105" s="5"/>
    </row>
    <row r="106" spans="1:12" x14ac:dyDescent="0.2">
      <c r="A106" s="28">
        <v>1509</v>
      </c>
      <c r="B106" s="18">
        <v>5.7</v>
      </c>
      <c r="C106" s="28" t="s">
        <v>10</v>
      </c>
      <c r="D106" s="5">
        <v>11</v>
      </c>
      <c r="E106" s="28">
        <v>0.65</v>
      </c>
      <c r="F106" s="5" t="s">
        <v>52</v>
      </c>
      <c r="J106" s="25"/>
      <c r="L106" s="5"/>
    </row>
    <row r="107" spans="1:12" x14ac:dyDescent="0.2">
      <c r="A107" s="28">
        <v>1510</v>
      </c>
      <c r="B107" s="18">
        <v>5.7</v>
      </c>
      <c r="C107" s="28" t="s">
        <v>9</v>
      </c>
      <c r="D107" s="5">
        <v>5</v>
      </c>
      <c r="E107" s="28">
        <v>0.7</v>
      </c>
      <c r="F107" s="5" t="s">
        <v>52</v>
      </c>
      <c r="J107" s="25"/>
      <c r="L107" s="5"/>
    </row>
    <row r="108" spans="1:12" x14ac:dyDescent="0.2">
      <c r="A108" s="28">
        <v>1510</v>
      </c>
      <c r="B108" s="18">
        <v>5.7</v>
      </c>
      <c r="C108" s="28" t="s">
        <v>9</v>
      </c>
      <c r="D108" s="5">
        <v>11</v>
      </c>
      <c r="E108" s="28">
        <v>0.6</v>
      </c>
      <c r="F108" s="5" t="s">
        <v>52</v>
      </c>
      <c r="J108" s="25"/>
      <c r="L108" s="5"/>
    </row>
    <row r="109" spans="1:12" x14ac:dyDescent="0.2">
      <c r="A109" s="28">
        <v>1510</v>
      </c>
      <c r="B109" s="18">
        <v>5.7</v>
      </c>
      <c r="C109" s="28" t="s">
        <v>9</v>
      </c>
      <c r="D109" s="5">
        <v>8</v>
      </c>
      <c r="E109" s="28">
        <v>0.8</v>
      </c>
      <c r="F109" s="5" t="s">
        <v>52</v>
      </c>
      <c r="J109" s="25"/>
      <c r="L109" s="5"/>
    </row>
    <row r="110" spans="1:12" x14ac:dyDescent="0.2">
      <c r="A110" s="28">
        <v>1536</v>
      </c>
      <c r="B110" s="19">
        <v>11.361643835616439</v>
      </c>
      <c r="C110" s="28" t="s">
        <v>10</v>
      </c>
      <c r="D110" s="5">
        <v>5</v>
      </c>
      <c r="E110" s="28">
        <v>0.85</v>
      </c>
      <c r="F110" s="5" t="s">
        <v>52</v>
      </c>
      <c r="J110" s="25"/>
      <c r="L110" s="5"/>
    </row>
    <row r="111" spans="1:12" x14ac:dyDescent="0.2">
      <c r="A111" s="28">
        <v>1536</v>
      </c>
      <c r="B111" s="19">
        <v>11.361643835616439</v>
      </c>
      <c r="C111" s="28" t="s">
        <v>10</v>
      </c>
      <c r="D111" s="5">
        <v>11</v>
      </c>
      <c r="E111" s="28">
        <v>0.65</v>
      </c>
      <c r="F111" s="5" t="s">
        <v>52</v>
      </c>
      <c r="J111" s="25"/>
      <c r="L111" s="5"/>
    </row>
    <row r="112" spans="1:12" x14ac:dyDescent="0.2">
      <c r="A112" s="28">
        <v>1536</v>
      </c>
      <c r="B112" s="19">
        <v>11.361643835616439</v>
      </c>
      <c r="C112" s="28" t="s">
        <v>10</v>
      </c>
      <c r="D112" s="5">
        <v>8</v>
      </c>
      <c r="E112" s="28">
        <v>0.55000000000000004</v>
      </c>
      <c r="F112" s="5" t="s">
        <v>52</v>
      </c>
      <c r="J112" s="25"/>
      <c r="L112" s="5"/>
    </row>
    <row r="113" spans="1:16" x14ac:dyDescent="0.2">
      <c r="A113" s="28">
        <v>1547</v>
      </c>
      <c r="B113" s="18">
        <v>13.178082191780822</v>
      </c>
      <c r="C113" s="28" t="s">
        <v>9</v>
      </c>
      <c r="D113" s="5">
        <v>5</v>
      </c>
      <c r="E113" s="28">
        <v>0.85</v>
      </c>
      <c r="F113" s="5" t="s">
        <v>52</v>
      </c>
      <c r="J113" s="25"/>
      <c r="L113" s="5"/>
      <c r="P113" s="22"/>
    </row>
    <row r="114" spans="1:16" x14ac:dyDescent="0.2">
      <c r="A114" s="28">
        <v>1547</v>
      </c>
      <c r="B114" s="18">
        <v>13.178082191780822</v>
      </c>
      <c r="C114" s="28" t="s">
        <v>9</v>
      </c>
      <c r="D114" s="5">
        <v>8</v>
      </c>
      <c r="E114" s="28">
        <v>0.8</v>
      </c>
      <c r="F114" s="5" t="s">
        <v>52</v>
      </c>
      <c r="J114" s="25"/>
      <c r="L114" s="5"/>
      <c r="P114" s="22"/>
    </row>
    <row r="115" spans="1:16" x14ac:dyDescent="0.2">
      <c r="A115" s="28">
        <v>1547</v>
      </c>
      <c r="B115" s="18">
        <v>13.178082191780822</v>
      </c>
      <c r="C115" s="28" t="s">
        <v>9</v>
      </c>
      <c r="D115" s="5">
        <v>11</v>
      </c>
      <c r="E115" s="28">
        <v>0.7</v>
      </c>
      <c r="F115" s="5" t="s">
        <v>52</v>
      </c>
      <c r="J115" s="25"/>
      <c r="L115" s="5"/>
      <c r="P115" s="22"/>
    </row>
    <row r="116" spans="1:16" x14ac:dyDescent="0.2">
      <c r="A116" s="28">
        <v>1567</v>
      </c>
      <c r="B116" s="19">
        <v>11.076712328767123</v>
      </c>
      <c r="C116" s="28" t="s">
        <v>10</v>
      </c>
      <c r="D116" s="5">
        <v>5</v>
      </c>
      <c r="E116" s="28">
        <v>0.95</v>
      </c>
      <c r="F116" s="5" t="s">
        <v>52</v>
      </c>
      <c r="J116" s="25"/>
      <c r="L116" s="5"/>
      <c r="N116" s="21"/>
    </row>
    <row r="117" spans="1:16" x14ac:dyDescent="0.2">
      <c r="A117" s="28">
        <v>1567</v>
      </c>
      <c r="B117" s="19">
        <v>11.076712328767123</v>
      </c>
      <c r="C117" s="28" t="s">
        <v>10</v>
      </c>
      <c r="D117" s="5">
        <v>8</v>
      </c>
      <c r="E117" s="28">
        <v>0.9</v>
      </c>
      <c r="F117" s="5" t="s">
        <v>52</v>
      </c>
      <c r="J117" s="25"/>
      <c r="L117" s="5"/>
      <c r="N117" s="21"/>
    </row>
    <row r="118" spans="1:16" x14ac:dyDescent="0.2">
      <c r="A118" s="28">
        <v>1567</v>
      </c>
      <c r="B118" s="19">
        <v>11.076712328767123</v>
      </c>
      <c r="C118" s="28" t="s">
        <v>10</v>
      </c>
      <c r="D118" s="5">
        <v>11</v>
      </c>
      <c r="E118" s="28">
        <v>0.65</v>
      </c>
      <c r="F118" s="5" t="s">
        <v>52</v>
      </c>
      <c r="J118" s="25"/>
      <c r="L118" s="5"/>
      <c r="N118" s="21"/>
    </row>
    <row r="119" spans="1:16" x14ac:dyDescent="0.2">
      <c r="A119" s="28">
        <v>1572</v>
      </c>
      <c r="B119" s="18">
        <v>11.323287671232876</v>
      </c>
      <c r="C119" s="28" t="s">
        <v>10</v>
      </c>
      <c r="D119" s="5">
        <v>5</v>
      </c>
      <c r="E119" s="28">
        <v>0.9</v>
      </c>
      <c r="F119" s="5" t="s">
        <v>52</v>
      </c>
      <c r="J119" s="25"/>
      <c r="L119" s="5"/>
    </row>
    <row r="120" spans="1:16" x14ac:dyDescent="0.2">
      <c r="A120" s="28">
        <v>1572</v>
      </c>
      <c r="B120" s="18">
        <v>11.323287671232876</v>
      </c>
      <c r="C120" s="28" t="s">
        <v>10</v>
      </c>
      <c r="D120" s="5">
        <v>8</v>
      </c>
      <c r="E120" s="28">
        <v>0.85</v>
      </c>
      <c r="F120" s="5" t="s">
        <v>52</v>
      </c>
      <c r="J120" s="25"/>
      <c r="L120" s="5"/>
    </row>
    <row r="121" spans="1:16" x14ac:dyDescent="0.2">
      <c r="A121" s="28">
        <v>1572</v>
      </c>
      <c r="B121" s="18">
        <v>11.323287671232876</v>
      </c>
      <c r="C121" s="28" t="s">
        <v>10</v>
      </c>
      <c r="D121" s="5">
        <v>11</v>
      </c>
      <c r="E121" s="28">
        <v>0.7</v>
      </c>
      <c r="F121" s="5" t="s">
        <v>52</v>
      </c>
      <c r="J121" s="25"/>
      <c r="L121" s="5"/>
    </row>
    <row r="122" spans="1:16" x14ac:dyDescent="0.2">
      <c r="A122" s="28">
        <v>1607</v>
      </c>
      <c r="B122" s="18">
        <v>12.69041095890411</v>
      </c>
      <c r="C122" s="28" t="s">
        <v>10</v>
      </c>
      <c r="D122" s="5">
        <v>8</v>
      </c>
      <c r="E122" s="28">
        <v>0.8</v>
      </c>
      <c r="F122" s="5" t="s">
        <v>52</v>
      </c>
      <c r="J122" s="25"/>
      <c r="L122" s="5"/>
    </row>
    <row r="123" spans="1:16" x14ac:dyDescent="0.2">
      <c r="A123" s="28">
        <v>1607</v>
      </c>
      <c r="B123" s="18">
        <v>12.69041095890411</v>
      </c>
      <c r="C123" s="28" t="s">
        <v>10</v>
      </c>
      <c r="D123" s="5">
        <v>5</v>
      </c>
      <c r="E123" s="28">
        <v>0.8</v>
      </c>
      <c r="F123" s="5" t="s">
        <v>52</v>
      </c>
      <c r="J123" s="25"/>
      <c r="L123" s="5"/>
    </row>
    <row r="124" spans="1:16" x14ac:dyDescent="0.2">
      <c r="A124" s="28">
        <v>1607</v>
      </c>
      <c r="B124" s="18">
        <v>12.69041095890411</v>
      </c>
      <c r="C124" s="28" t="s">
        <v>10</v>
      </c>
      <c r="D124" s="5">
        <v>11</v>
      </c>
      <c r="E124" s="28">
        <v>0.6</v>
      </c>
      <c r="F124" s="5" t="s">
        <v>52</v>
      </c>
      <c r="J124" s="25"/>
      <c r="L124" s="5"/>
    </row>
    <row r="125" spans="1:16" x14ac:dyDescent="0.2">
      <c r="A125" s="28">
        <v>1616</v>
      </c>
      <c r="B125" s="19">
        <v>10.854794520547944</v>
      </c>
      <c r="C125" s="28" t="s">
        <v>9</v>
      </c>
      <c r="D125" s="5">
        <v>5</v>
      </c>
      <c r="E125" s="28">
        <v>0.85</v>
      </c>
      <c r="F125" s="5" t="s">
        <v>52</v>
      </c>
      <c r="J125" s="25"/>
      <c r="L125" s="5"/>
      <c r="P125" s="22"/>
    </row>
    <row r="126" spans="1:16" x14ac:dyDescent="0.2">
      <c r="A126" s="28">
        <v>1616</v>
      </c>
      <c r="B126" s="19">
        <v>10.854794520547944</v>
      </c>
      <c r="C126" s="28" t="s">
        <v>9</v>
      </c>
      <c r="D126" s="5">
        <v>8</v>
      </c>
      <c r="E126" s="28">
        <v>0.8</v>
      </c>
      <c r="F126" s="5" t="s">
        <v>52</v>
      </c>
      <c r="J126" s="25"/>
      <c r="L126" s="5"/>
      <c r="P126" s="22"/>
    </row>
    <row r="127" spans="1:16" x14ac:dyDescent="0.2">
      <c r="A127" s="28">
        <v>1616</v>
      </c>
      <c r="B127" s="19">
        <v>10.854794520547944</v>
      </c>
      <c r="C127" s="28" t="s">
        <v>9</v>
      </c>
      <c r="D127" s="5">
        <v>11</v>
      </c>
      <c r="E127" s="28">
        <v>0.6</v>
      </c>
      <c r="F127" s="5" t="s">
        <v>52</v>
      </c>
      <c r="J127" s="25"/>
      <c r="L127" s="5"/>
      <c r="P127" s="22"/>
    </row>
    <row r="128" spans="1:16" x14ac:dyDescent="0.2">
      <c r="A128" s="28">
        <v>1645</v>
      </c>
      <c r="B128" s="19">
        <v>12.849315068493151</v>
      </c>
      <c r="C128" s="28" t="s">
        <v>10</v>
      </c>
      <c r="D128" s="5">
        <v>5</v>
      </c>
      <c r="E128" s="28">
        <v>0.85</v>
      </c>
      <c r="F128" s="5" t="s">
        <v>52</v>
      </c>
      <c r="J128" s="25"/>
      <c r="L128" s="5"/>
      <c r="N128" s="21"/>
    </row>
    <row r="129" spans="1:14" x14ac:dyDescent="0.2">
      <c r="A129" s="28">
        <v>1645</v>
      </c>
      <c r="B129" s="19">
        <v>12.849315068493151</v>
      </c>
      <c r="C129" s="28" t="s">
        <v>10</v>
      </c>
      <c r="D129" s="5">
        <v>8</v>
      </c>
      <c r="E129" s="28">
        <v>0.85</v>
      </c>
      <c r="F129" s="5" t="s">
        <v>52</v>
      </c>
      <c r="J129" s="25"/>
      <c r="L129" s="5"/>
      <c r="N129" s="21"/>
    </row>
    <row r="130" spans="1:14" x14ac:dyDescent="0.2">
      <c r="A130" s="28">
        <v>1645</v>
      </c>
      <c r="B130" s="19">
        <v>12.849315068493151</v>
      </c>
      <c r="C130" s="28" t="s">
        <v>10</v>
      </c>
      <c r="D130" s="5">
        <v>11</v>
      </c>
      <c r="E130" s="28">
        <v>0.55000000000000004</v>
      </c>
      <c r="F130" s="5" t="s">
        <v>52</v>
      </c>
      <c r="J130" s="25"/>
      <c r="L130" s="5"/>
      <c r="N130" s="21"/>
    </row>
    <row r="131" spans="1:14" x14ac:dyDescent="0.2">
      <c r="A131" s="28">
        <v>1676</v>
      </c>
      <c r="B131" s="18">
        <v>7.26</v>
      </c>
      <c r="C131" s="28" t="s">
        <v>9</v>
      </c>
      <c r="D131" s="5">
        <v>5</v>
      </c>
      <c r="E131" s="28">
        <v>0.95</v>
      </c>
      <c r="F131" s="5" t="s">
        <v>52</v>
      </c>
      <c r="J131" s="25"/>
      <c r="L131" s="5"/>
      <c r="N131" s="21"/>
    </row>
    <row r="132" spans="1:14" x14ac:dyDescent="0.2">
      <c r="A132" s="28">
        <v>1676</v>
      </c>
      <c r="B132" s="18">
        <v>7.26</v>
      </c>
      <c r="C132" s="28" t="s">
        <v>9</v>
      </c>
      <c r="D132" s="5">
        <v>8</v>
      </c>
      <c r="E132" s="28">
        <v>0.8</v>
      </c>
      <c r="F132" s="5" t="s">
        <v>52</v>
      </c>
      <c r="J132" s="25"/>
      <c r="L132" s="5"/>
      <c r="N132" s="21"/>
    </row>
    <row r="133" spans="1:14" x14ac:dyDescent="0.2">
      <c r="A133" s="28">
        <v>1676</v>
      </c>
      <c r="B133" s="18">
        <v>7.26</v>
      </c>
      <c r="C133" s="28" t="s">
        <v>9</v>
      </c>
      <c r="D133" s="5">
        <v>11</v>
      </c>
      <c r="E133" s="28">
        <v>0.55000000000000004</v>
      </c>
      <c r="F133" s="5" t="s">
        <v>52</v>
      </c>
      <c r="J133" s="25"/>
      <c r="L133" s="5"/>
      <c r="N133" s="21"/>
    </row>
    <row r="134" spans="1:14" x14ac:dyDescent="0.2">
      <c r="A134" s="28">
        <v>1715</v>
      </c>
      <c r="B134" s="18">
        <v>7.44</v>
      </c>
      <c r="C134" s="28" t="s">
        <v>10</v>
      </c>
      <c r="D134" s="5">
        <v>8</v>
      </c>
      <c r="E134" s="28">
        <v>0.8</v>
      </c>
      <c r="F134" s="5" t="s">
        <v>52</v>
      </c>
      <c r="J134" s="25"/>
      <c r="L134" s="5"/>
    </row>
    <row r="135" spans="1:14" x14ac:dyDescent="0.2">
      <c r="A135" s="28">
        <v>1715</v>
      </c>
      <c r="B135" s="18">
        <v>7.44</v>
      </c>
      <c r="C135" s="28" t="s">
        <v>10</v>
      </c>
      <c r="D135" s="5">
        <v>11</v>
      </c>
      <c r="E135" s="28">
        <v>0.7</v>
      </c>
      <c r="F135" s="5" t="s">
        <v>52</v>
      </c>
      <c r="J135" s="25"/>
      <c r="L135" s="5"/>
    </row>
    <row r="136" spans="1:14" x14ac:dyDescent="0.2">
      <c r="A136" s="28">
        <v>1715</v>
      </c>
      <c r="B136" s="18">
        <v>7.44</v>
      </c>
      <c r="C136" s="28" t="s">
        <v>10</v>
      </c>
      <c r="D136" s="5">
        <v>5</v>
      </c>
      <c r="E136" s="28">
        <v>0.75</v>
      </c>
      <c r="F136" s="5" t="s">
        <v>52</v>
      </c>
      <c r="J136" s="25"/>
      <c r="L136" s="5"/>
    </row>
    <row r="137" spans="1:14" x14ac:dyDescent="0.2">
      <c r="A137" s="28">
        <v>1741</v>
      </c>
      <c r="B137" s="18">
        <v>8.27</v>
      </c>
      <c r="C137" s="28" t="s">
        <v>10</v>
      </c>
      <c r="D137" s="5">
        <v>11</v>
      </c>
      <c r="E137" s="28">
        <v>0.5</v>
      </c>
      <c r="F137" s="5" t="s">
        <v>52</v>
      </c>
      <c r="J137" s="25"/>
      <c r="L137" s="5"/>
    </row>
    <row r="138" spans="1:14" x14ac:dyDescent="0.2">
      <c r="A138" s="28">
        <v>1741</v>
      </c>
      <c r="B138" s="18">
        <v>8.27</v>
      </c>
      <c r="C138" s="28" t="s">
        <v>10</v>
      </c>
      <c r="D138" s="5">
        <v>5</v>
      </c>
      <c r="E138" s="28">
        <v>0.75</v>
      </c>
      <c r="F138" s="5" t="s">
        <v>52</v>
      </c>
      <c r="J138" s="25"/>
      <c r="L138" s="5"/>
    </row>
    <row r="139" spans="1:14" x14ac:dyDescent="0.2">
      <c r="A139" s="28">
        <v>1741</v>
      </c>
      <c r="B139" s="18">
        <v>8.27</v>
      </c>
      <c r="C139" s="28" t="s">
        <v>10</v>
      </c>
      <c r="D139" s="5">
        <v>8</v>
      </c>
      <c r="E139" s="28">
        <v>0.75</v>
      </c>
      <c r="F139" s="5" t="s">
        <v>52</v>
      </c>
      <c r="J139" s="25"/>
      <c r="L139" s="5"/>
    </row>
    <row r="140" spans="1:14" x14ac:dyDescent="0.2">
      <c r="A140" s="28">
        <v>1751</v>
      </c>
      <c r="B140" s="19">
        <v>6.82</v>
      </c>
      <c r="C140" s="28" t="s">
        <v>9</v>
      </c>
      <c r="D140" s="5">
        <v>11</v>
      </c>
      <c r="E140" s="28">
        <v>0.45</v>
      </c>
      <c r="F140" s="5" t="s">
        <v>52</v>
      </c>
      <c r="J140" s="25"/>
      <c r="L140" s="12"/>
    </row>
    <row r="141" spans="1:14" x14ac:dyDescent="0.2">
      <c r="A141" s="28">
        <v>1751</v>
      </c>
      <c r="B141" s="19">
        <v>6.82</v>
      </c>
      <c r="C141" s="28" t="s">
        <v>9</v>
      </c>
      <c r="D141" s="5">
        <v>5</v>
      </c>
      <c r="E141" s="28">
        <v>0.8</v>
      </c>
      <c r="F141" s="5" t="s">
        <v>52</v>
      </c>
      <c r="J141" s="25"/>
      <c r="L141" s="12"/>
    </row>
    <row r="142" spans="1:14" x14ac:dyDescent="0.2">
      <c r="A142" s="28">
        <v>1751</v>
      </c>
      <c r="B142" s="19">
        <v>6.82</v>
      </c>
      <c r="C142" s="28" t="s">
        <v>9</v>
      </c>
      <c r="D142" s="5">
        <v>8</v>
      </c>
      <c r="E142" s="28">
        <v>0.7</v>
      </c>
      <c r="F142" s="5" t="s">
        <v>52</v>
      </c>
      <c r="J142" s="25"/>
      <c r="L142" s="12"/>
    </row>
    <row r="143" spans="1:14" x14ac:dyDescent="0.2">
      <c r="A143" s="28">
        <v>1756</v>
      </c>
      <c r="B143" s="18">
        <v>7.28</v>
      </c>
      <c r="C143" s="28" t="s">
        <v>10</v>
      </c>
      <c r="D143" s="5">
        <v>5</v>
      </c>
      <c r="E143" s="28">
        <v>0.9</v>
      </c>
      <c r="F143" s="5" t="s">
        <v>52</v>
      </c>
      <c r="J143" s="25"/>
      <c r="L143" s="5"/>
      <c r="N143" s="21"/>
    </row>
    <row r="144" spans="1:14" x14ac:dyDescent="0.2">
      <c r="A144" s="28">
        <v>1756</v>
      </c>
      <c r="B144" s="18">
        <v>7.28</v>
      </c>
      <c r="C144" s="28" t="s">
        <v>10</v>
      </c>
      <c r="D144" s="5">
        <v>11</v>
      </c>
      <c r="E144" s="28">
        <v>0.4</v>
      </c>
      <c r="F144" s="5" t="s">
        <v>52</v>
      </c>
      <c r="J144" s="25"/>
      <c r="L144" s="5"/>
      <c r="N144" s="21"/>
    </row>
    <row r="145" spans="1:16" x14ac:dyDescent="0.2">
      <c r="A145" s="28">
        <v>1756</v>
      </c>
      <c r="B145" s="18">
        <v>7.28</v>
      </c>
      <c r="C145" s="28" t="s">
        <v>10</v>
      </c>
      <c r="D145" s="5">
        <v>8</v>
      </c>
      <c r="E145" s="28">
        <v>0.7</v>
      </c>
      <c r="F145" s="5" t="s">
        <v>52</v>
      </c>
      <c r="J145" s="25"/>
      <c r="L145" s="5"/>
      <c r="N145" s="21"/>
    </row>
    <row r="146" spans="1:16" x14ac:dyDescent="0.2">
      <c r="A146" s="28">
        <v>1786</v>
      </c>
      <c r="B146" s="18">
        <v>6.66</v>
      </c>
      <c r="C146" s="28" t="s">
        <v>9</v>
      </c>
      <c r="D146" s="5">
        <v>5</v>
      </c>
      <c r="E146" s="28">
        <v>0.75</v>
      </c>
      <c r="F146" s="5" t="s">
        <v>52</v>
      </c>
      <c r="J146" s="25"/>
      <c r="L146" s="5"/>
    </row>
    <row r="147" spans="1:16" x14ac:dyDescent="0.2">
      <c r="A147" s="28">
        <v>1786</v>
      </c>
      <c r="B147" s="18">
        <v>6.66</v>
      </c>
      <c r="C147" s="28" t="s">
        <v>9</v>
      </c>
      <c r="D147" s="5">
        <v>8</v>
      </c>
      <c r="E147" s="28">
        <v>0.6</v>
      </c>
      <c r="F147" s="5" t="s">
        <v>52</v>
      </c>
      <c r="J147" s="25"/>
      <c r="L147" s="5"/>
    </row>
    <row r="148" spans="1:16" x14ac:dyDescent="0.2">
      <c r="A148" s="28">
        <v>1786</v>
      </c>
      <c r="B148" s="18">
        <v>6.66</v>
      </c>
      <c r="C148" s="28" t="s">
        <v>9</v>
      </c>
      <c r="D148" s="5">
        <v>11</v>
      </c>
      <c r="E148" s="28">
        <v>0.35</v>
      </c>
      <c r="F148" s="5" t="s">
        <v>52</v>
      </c>
      <c r="J148" s="25"/>
      <c r="L148" s="5"/>
    </row>
    <row r="149" spans="1:16" x14ac:dyDescent="0.2">
      <c r="A149" s="28">
        <v>1828</v>
      </c>
      <c r="B149" s="18">
        <v>7.59</v>
      </c>
      <c r="C149" s="28" t="s">
        <v>9</v>
      </c>
      <c r="D149" s="5">
        <v>8</v>
      </c>
      <c r="E149" s="28">
        <v>0.9</v>
      </c>
      <c r="F149" s="5" t="s">
        <v>52</v>
      </c>
      <c r="J149" s="25"/>
      <c r="L149" s="5"/>
      <c r="P149" s="22"/>
    </row>
    <row r="150" spans="1:16" x14ac:dyDescent="0.2">
      <c r="A150" s="28">
        <v>1828</v>
      </c>
      <c r="B150" s="18">
        <v>7.59</v>
      </c>
      <c r="C150" s="28" t="s">
        <v>9</v>
      </c>
      <c r="D150" s="5">
        <v>11</v>
      </c>
      <c r="E150" s="28">
        <v>0.7</v>
      </c>
      <c r="F150" s="5" t="s">
        <v>52</v>
      </c>
      <c r="J150" s="25"/>
      <c r="L150" s="5"/>
      <c r="P150" s="22"/>
    </row>
    <row r="151" spans="1:16" x14ac:dyDescent="0.2">
      <c r="A151" s="28">
        <v>1828</v>
      </c>
      <c r="B151" s="18">
        <v>7.59</v>
      </c>
      <c r="C151" s="28" t="s">
        <v>9</v>
      </c>
      <c r="D151" s="5">
        <v>5</v>
      </c>
      <c r="E151" s="28">
        <v>0.8</v>
      </c>
      <c r="F151" s="5" t="s">
        <v>52</v>
      </c>
      <c r="J151" s="25"/>
      <c r="L151" s="5"/>
      <c r="P151" s="22"/>
    </row>
    <row r="152" spans="1:16" x14ac:dyDescent="0.2">
      <c r="A152" s="28">
        <v>1869</v>
      </c>
      <c r="B152" s="18">
        <v>6.9</v>
      </c>
      <c r="C152" s="28" t="s">
        <v>9</v>
      </c>
      <c r="D152" s="5">
        <v>5</v>
      </c>
      <c r="E152" s="28">
        <v>0.9</v>
      </c>
      <c r="F152" s="5" t="s">
        <v>52</v>
      </c>
      <c r="J152" s="25"/>
      <c r="L152" s="5"/>
      <c r="N152" s="21"/>
    </row>
    <row r="153" spans="1:16" x14ac:dyDescent="0.2">
      <c r="A153" s="28">
        <v>1869</v>
      </c>
      <c r="B153" s="18">
        <v>6.9</v>
      </c>
      <c r="C153" s="28" t="s">
        <v>9</v>
      </c>
      <c r="D153" s="5">
        <v>11</v>
      </c>
      <c r="E153" s="28">
        <v>0.7</v>
      </c>
      <c r="F153" s="5" t="s">
        <v>52</v>
      </c>
      <c r="J153" s="25"/>
      <c r="L153" s="5"/>
      <c r="N153" s="21"/>
    </row>
    <row r="154" spans="1:16" x14ac:dyDescent="0.2">
      <c r="A154" s="28">
        <v>1869</v>
      </c>
      <c r="B154" s="18">
        <v>6.9</v>
      </c>
      <c r="C154" s="28" t="s">
        <v>9</v>
      </c>
      <c r="D154" s="5">
        <v>8</v>
      </c>
      <c r="E154" s="28">
        <v>0.6</v>
      </c>
      <c r="F154" s="5" t="s">
        <v>52</v>
      </c>
      <c r="J154" s="25"/>
      <c r="L154" s="5"/>
      <c r="N154" s="21"/>
    </row>
    <row r="155" spans="1:16" x14ac:dyDescent="0.2">
      <c r="A155" s="28">
        <v>1875</v>
      </c>
      <c r="B155" s="18">
        <v>8.8800000000000008</v>
      </c>
      <c r="C155" s="28" t="s">
        <v>9</v>
      </c>
      <c r="D155" s="5">
        <v>11</v>
      </c>
      <c r="E155" s="28">
        <v>0.65</v>
      </c>
      <c r="F155" s="5" t="s">
        <v>52</v>
      </c>
      <c r="J155" s="25"/>
      <c r="L155" s="5"/>
    </row>
    <row r="156" spans="1:16" x14ac:dyDescent="0.2">
      <c r="A156" s="28">
        <v>1875</v>
      </c>
      <c r="B156" s="18">
        <v>8.8800000000000008</v>
      </c>
      <c r="C156" s="28" t="s">
        <v>9</v>
      </c>
      <c r="D156" s="5">
        <v>8</v>
      </c>
      <c r="E156" s="28">
        <v>0.65</v>
      </c>
      <c r="F156" s="5" t="s">
        <v>52</v>
      </c>
      <c r="J156" s="25"/>
      <c r="L156" s="5"/>
    </row>
    <row r="157" spans="1:16" x14ac:dyDescent="0.2">
      <c r="A157" s="28">
        <v>1875</v>
      </c>
      <c r="B157" s="18">
        <v>8.8800000000000008</v>
      </c>
      <c r="C157" s="28" t="s">
        <v>9</v>
      </c>
      <c r="D157" s="5">
        <v>5</v>
      </c>
      <c r="E157" s="28">
        <v>0.75</v>
      </c>
      <c r="F157" s="5" t="s">
        <v>52</v>
      </c>
      <c r="J157" s="25"/>
      <c r="L157" s="5"/>
    </row>
    <row r="158" spans="1:16" x14ac:dyDescent="0.2">
      <c r="A158" s="28">
        <v>1878</v>
      </c>
      <c r="B158" s="18">
        <v>7.43</v>
      </c>
      <c r="C158" s="28" t="s">
        <v>9</v>
      </c>
      <c r="D158" s="5">
        <v>5</v>
      </c>
      <c r="E158" s="28">
        <v>0.86</v>
      </c>
      <c r="F158" s="5" t="s">
        <v>52</v>
      </c>
      <c r="J158" s="25"/>
      <c r="L158" s="5"/>
    </row>
    <row r="159" spans="1:16" x14ac:dyDescent="0.2">
      <c r="A159" s="28">
        <v>1878</v>
      </c>
      <c r="B159" s="18">
        <v>7.43</v>
      </c>
      <c r="C159" s="28" t="s">
        <v>9</v>
      </c>
      <c r="D159" s="5">
        <v>11</v>
      </c>
      <c r="E159" s="28">
        <v>0.75</v>
      </c>
      <c r="F159" s="5" t="s">
        <v>52</v>
      </c>
      <c r="J159" s="25"/>
      <c r="L159" s="5"/>
    </row>
    <row r="160" spans="1:16" x14ac:dyDescent="0.2">
      <c r="A160" s="28">
        <v>1878</v>
      </c>
      <c r="B160" s="18">
        <v>7.43</v>
      </c>
      <c r="C160" s="28" t="s">
        <v>9</v>
      </c>
      <c r="D160" s="5">
        <v>8</v>
      </c>
      <c r="E160" s="28">
        <v>0.75</v>
      </c>
      <c r="F160" s="5" t="s">
        <v>52</v>
      </c>
      <c r="J160" s="25"/>
      <c r="L160" s="5"/>
    </row>
    <row r="161" spans="1:14" x14ac:dyDescent="0.2">
      <c r="A161" s="28">
        <v>1901</v>
      </c>
      <c r="B161" s="18">
        <v>6.86</v>
      </c>
      <c r="C161" s="28" t="s">
        <v>10</v>
      </c>
      <c r="D161" s="5">
        <v>8</v>
      </c>
      <c r="E161" s="28">
        <v>0.6</v>
      </c>
      <c r="F161" s="5" t="s">
        <v>52</v>
      </c>
      <c r="J161" s="25"/>
      <c r="L161" s="5"/>
      <c r="N161" s="21"/>
    </row>
    <row r="162" spans="1:14" x14ac:dyDescent="0.2">
      <c r="A162" s="28">
        <v>1901</v>
      </c>
      <c r="B162" s="18">
        <v>6.86</v>
      </c>
      <c r="C162" s="28" t="s">
        <v>10</v>
      </c>
      <c r="D162" s="5">
        <v>5</v>
      </c>
      <c r="E162" s="28">
        <v>0.85</v>
      </c>
      <c r="F162" s="5" t="s">
        <v>52</v>
      </c>
      <c r="J162" s="25"/>
      <c r="L162" s="5"/>
      <c r="N162" s="21"/>
    </row>
    <row r="163" spans="1:14" x14ac:dyDescent="0.2">
      <c r="A163" s="28">
        <v>1901</v>
      </c>
      <c r="B163" s="18">
        <v>6.86</v>
      </c>
      <c r="C163" s="28" t="s">
        <v>10</v>
      </c>
      <c r="D163" s="5">
        <v>11</v>
      </c>
      <c r="E163" s="28">
        <v>0.65</v>
      </c>
      <c r="F163" s="5" t="s">
        <v>52</v>
      </c>
      <c r="J163" s="25"/>
      <c r="L163" s="5"/>
      <c r="N163" s="21"/>
    </row>
    <row r="164" spans="1:14" x14ac:dyDescent="0.2">
      <c r="A164" s="28">
        <v>1912</v>
      </c>
      <c r="B164" s="18">
        <v>6.8</v>
      </c>
      <c r="C164" s="28" t="s">
        <v>9</v>
      </c>
      <c r="D164" s="5">
        <v>11</v>
      </c>
      <c r="E164" s="28">
        <v>0.4</v>
      </c>
      <c r="F164" s="5" t="s">
        <v>52</v>
      </c>
      <c r="J164" s="25"/>
      <c r="L164" s="12"/>
    </row>
    <row r="165" spans="1:14" x14ac:dyDescent="0.2">
      <c r="A165" s="28">
        <v>1912</v>
      </c>
      <c r="B165" s="18">
        <v>6.8</v>
      </c>
      <c r="C165" s="28" t="s">
        <v>9</v>
      </c>
      <c r="D165" s="5">
        <v>5</v>
      </c>
      <c r="E165" s="28">
        <v>0.8</v>
      </c>
      <c r="F165" s="5" t="s">
        <v>52</v>
      </c>
      <c r="J165" s="25"/>
      <c r="L165" s="12"/>
    </row>
    <row r="166" spans="1:14" x14ac:dyDescent="0.2">
      <c r="A166" s="28">
        <v>1912</v>
      </c>
      <c r="B166" s="18">
        <v>6.8</v>
      </c>
      <c r="C166" s="28" t="s">
        <v>9</v>
      </c>
      <c r="D166" s="5">
        <v>8</v>
      </c>
      <c r="E166" s="28">
        <v>0.7</v>
      </c>
      <c r="F166" s="5" t="s">
        <v>52</v>
      </c>
      <c r="J166" s="25"/>
      <c r="L166" s="12"/>
    </row>
    <row r="167" spans="1:14" x14ac:dyDescent="0.2">
      <c r="A167" s="28">
        <v>1916</v>
      </c>
      <c r="B167" s="18">
        <v>7.13</v>
      </c>
      <c r="C167" s="28" t="s">
        <v>10</v>
      </c>
      <c r="D167" s="5">
        <v>5</v>
      </c>
      <c r="E167" s="28">
        <v>0.95</v>
      </c>
      <c r="F167" s="5" t="s">
        <v>52</v>
      </c>
      <c r="J167" s="25"/>
      <c r="L167" s="5"/>
      <c r="N167" s="21"/>
    </row>
    <row r="168" spans="1:14" x14ac:dyDescent="0.2">
      <c r="A168" s="28">
        <v>1916</v>
      </c>
      <c r="B168" s="18">
        <v>7.13</v>
      </c>
      <c r="C168" s="28" t="s">
        <v>10</v>
      </c>
      <c r="D168" s="5">
        <v>8</v>
      </c>
      <c r="E168" s="28">
        <v>0.8</v>
      </c>
      <c r="F168" s="5" t="s">
        <v>52</v>
      </c>
      <c r="J168" s="25"/>
      <c r="L168" s="5"/>
      <c r="N168" s="21"/>
    </row>
    <row r="169" spans="1:14" x14ac:dyDescent="0.2">
      <c r="A169" s="28">
        <v>1916</v>
      </c>
      <c r="B169" s="18">
        <v>7.13</v>
      </c>
      <c r="C169" s="28" t="s">
        <v>10</v>
      </c>
      <c r="D169" s="5">
        <v>11</v>
      </c>
      <c r="E169" s="28">
        <v>0.65</v>
      </c>
      <c r="F169" s="5" t="s">
        <v>52</v>
      </c>
      <c r="J169" s="25"/>
      <c r="L169" s="5"/>
      <c r="N169" s="21"/>
    </row>
    <row r="170" spans="1:14" x14ac:dyDescent="0.2">
      <c r="A170" s="28">
        <v>1947</v>
      </c>
      <c r="B170" s="18">
        <v>6.83</v>
      </c>
      <c r="C170" s="28" t="s">
        <v>10</v>
      </c>
      <c r="D170" s="5">
        <v>5</v>
      </c>
      <c r="E170" s="28">
        <v>0.75</v>
      </c>
      <c r="F170" s="5" t="s">
        <v>52</v>
      </c>
      <c r="J170" s="25"/>
      <c r="L170" s="5"/>
    </row>
    <row r="171" spans="1:14" x14ac:dyDescent="0.2">
      <c r="A171" s="28">
        <v>1947</v>
      </c>
      <c r="B171" s="18">
        <v>6.83</v>
      </c>
      <c r="C171" s="28" t="s">
        <v>10</v>
      </c>
      <c r="D171" s="5">
        <v>8</v>
      </c>
      <c r="E171" s="28">
        <v>0.7</v>
      </c>
      <c r="F171" s="5" t="s">
        <v>52</v>
      </c>
      <c r="J171" s="25"/>
      <c r="L171" s="5"/>
    </row>
    <row r="172" spans="1:14" x14ac:dyDescent="0.2">
      <c r="A172" s="28">
        <v>1947</v>
      </c>
      <c r="B172" s="18">
        <v>6.83</v>
      </c>
      <c r="C172" s="28" t="s">
        <v>10</v>
      </c>
      <c r="D172" s="5">
        <v>11</v>
      </c>
      <c r="E172" s="28">
        <v>0.6</v>
      </c>
      <c r="F172" s="5" t="s">
        <v>52</v>
      </c>
      <c r="J172" s="25"/>
      <c r="L172" s="5"/>
    </row>
    <row r="173" spans="1:14" x14ac:dyDescent="0.2">
      <c r="A173" s="28">
        <v>1951</v>
      </c>
      <c r="B173" s="18">
        <v>7.68</v>
      </c>
      <c r="C173" s="28" t="s">
        <v>9</v>
      </c>
      <c r="D173" s="5">
        <v>5</v>
      </c>
      <c r="E173" s="28">
        <v>0.9</v>
      </c>
      <c r="F173" s="5" t="s">
        <v>52</v>
      </c>
      <c r="J173" s="25"/>
      <c r="L173" s="5"/>
      <c r="N173" s="21"/>
    </row>
    <row r="174" spans="1:14" x14ac:dyDescent="0.2">
      <c r="A174" s="28">
        <v>1951</v>
      </c>
      <c r="B174" s="18">
        <v>7.68</v>
      </c>
      <c r="C174" s="28" t="s">
        <v>9</v>
      </c>
      <c r="D174" s="5">
        <v>8</v>
      </c>
      <c r="E174" s="28">
        <v>0.8</v>
      </c>
      <c r="F174" s="5" t="s">
        <v>52</v>
      </c>
      <c r="J174" s="25"/>
      <c r="L174" s="5"/>
      <c r="N174" s="21"/>
    </row>
    <row r="175" spans="1:14" x14ac:dyDescent="0.2">
      <c r="A175" s="28">
        <v>1951</v>
      </c>
      <c r="B175" s="18">
        <v>7.68</v>
      </c>
      <c r="C175" s="28" t="s">
        <v>9</v>
      </c>
      <c r="D175" s="5">
        <v>11</v>
      </c>
      <c r="E175" s="28">
        <v>0.8</v>
      </c>
      <c r="F175" s="5" t="s">
        <v>52</v>
      </c>
      <c r="J175" s="25"/>
      <c r="L175" s="5"/>
      <c r="N175" s="21"/>
    </row>
    <row r="176" spans="1:14" x14ac:dyDescent="0.2">
      <c r="A176" s="28">
        <v>2009</v>
      </c>
      <c r="B176" s="18">
        <v>5.66</v>
      </c>
      <c r="C176" s="28" t="s">
        <v>10</v>
      </c>
      <c r="D176" s="5">
        <v>5</v>
      </c>
      <c r="E176" s="28">
        <v>0.75</v>
      </c>
      <c r="F176" s="5" t="s">
        <v>52</v>
      </c>
      <c r="J176" s="25"/>
      <c r="L176" s="5"/>
    </row>
    <row r="177" spans="1:12" x14ac:dyDescent="0.2">
      <c r="A177" s="28">
        <v>2009</v>
      </c>
      <c r="B177" s="18">
        <v>5.66</v>
      </c>
      <c r="C177" s="28" t="s">
        <v>10</v>
      </c>
      <c r="D177" s="5">
        <v>11</v>
      </c>
      <c r="E177" s="28">
        <v>0.55000000000000004</v>
      </c>
      <c r="F177" s="5" t="s">
        <v>52</v>
      </c>
      <c r="J177" s="25"/>
      <c r="L177" s="5"/>
    </row>
    <row r="178" spans="1:12" x14ac:dyDescent="0.2">
      <c r="A178" s="28">
        <v>2009</v>
      </c>
      <c r="B178" s="18">
        <v>5.66</v>
      </c>
      <c r="C178" s="28" t="s">
        <v>10</v>
      </c>
      <c r="D178" s="5">
        <v>8</v>
      </c>
      <c r="E178" s="28">
        <v>0.8</v>
      </c>
      <c r="F178" s="5" t="s">
        <v>52</v>
      </c>
      <c r="J178" s="25"/>
      <c r="L178" s="5"/>
    </row>
    <row r="179" spans="1:12" x14ac:dyDescent="0.2">
      <c r="A179" s="28">
        <v>2085</v>
      </c>
      <c r="B179" s="18">
        <v>6.22</v>
      </c>
      <c r="C179" s="28" t="s">
        <v>9</v>
      </c>
      <c r="D179" s="5">
        <v>5</v>
      </c>
      <c r="E179" s="28">
        <v>0.7</v>
      </c>
      <c r="F179" s="5" t="s">
        <v>52</v>
      </c>
      <c r="J179" s="25"/>
      <c r="L179" s="5"/>
    </row>
    <row r="180" spans="1:12" x14ac:dyDescent="0.2">
      <c r="A180" s="28">
        <v>2085</v>
      </c>
      <c r="B180" s="18">
        <v>6.22</v>
      </c>
      <c r="C180" s="28" t="s">
        <v>9</v>
      </c>
      <c r="D180" s="5">
        <v>11</v>
      </c>
      <c r="E180" s="28">
        <v>0.45</v>
      </c>
      <c r="F180" s="5" t="s">
        <v>52</v>
      </c>
      <c r="J180" s="25"/>
      <c r="L180" s="5"/>
    </row>
    <row r="181" spans="1:12" x14ac:dyDescent="0.2">
      <c r="A181" s="28">
        <v>2085</v>
      </c>
      <c r="B181" s="18">
        <v>6.22</v>
      </c>
      <c r="C181" s="28" t="s">
        <v>9</v>
      </c>
      <c r="D181" s="5">
        <v>8</v>
      </c>
      <c r="E181" s="28">
        <v>0.75</v>
      </c>
      <c r="F181" s="5" t="s">
        <v>52</v>
      </c>
      <c r="J181" s="25"/>
      <c r="L181" s="5"/>
    </row>
    <row r="182" spans="1:12" x14ac:dyDescent="0.2">
      <c r="A182" s="28">
        <v>2090</v>
      </c>
      <c r="B182" s="18">
        <v>6.41</v>
      </c>
      <c r="C182" s="28" t="s">
        <v>9</v>
      </c>
      <c r="D182" s="5">
        <v>5</v>
      </c>
      <c r="E182" s="28">
        <v>0.85</v>
      </c>
      <c r="F182" s="5" t="s">
        <v>52</v>
      </c>
      <c r="J182" s="25"/>
      <c r="L182" s="12"/>
    </row>
    <row r="183" spans="1:12" x14ac:dyDescent="0.2">
      <c r="A183" s="28">
        <v>2090</v>
      </c>
      <c r="B183" s="18">
        <v>6.41</v>
      </c>
      <c r="C183" s="28" t="s">
        <v>9</v>
      </c>
      <c r="D183" s="5">
        <v>8</v>
      </c>
      <c r="E183" s="28">
        <v>0.75</v>
      </c>
      <c r="F183" s="5" t="s">
        <v>52</v>
      </c>
      <c r="J183" s="25"/>
      <c r="L183" s="12"/>
    </row>
    <row r="184" spans="1:12" x14ac:dyDescent="0.2">
      <c r="A184" s="28">
        <v>2090</v>
      </c>
      <c r="B184" s="18">
        <v>6.41</v>
      </c>
      <c r="C184" s="28" t="s">
        <v>9</v>
      </c>
      <c r="D184" s="5">
        <v>11</v>
      </c>
      <c r="E184" s="28">
        <v>0.65</v>
      </c>
      <c r="F184" s="5" t="s">
        <v>52</v>
      </c>
      <c r="J184" s="25"/>
      <c r="L184" s="12"/>
    </row>
    <row r="185" spans="1:12" x14ac:dyDescent="0.2">
      <c r="A185" s="28">
        <v>2097</v>
      </c>
      <c r="B185" s="19">
        <v>6.6684931506849319</v>
      </c>
      <c r="C185" s="28" t="s">
        <v>10</v>
      </c>
      <c r="D185" s="5">
        <v>5</v>
      </c>
      <c r="E185" s="28">
        <v>0.9</v>
      </c>
      <c r="F185" s="5" t="s">
        <v>52</v>
      </c>
      <c r="J185" s="25"/>
      <c r="L185" s="5"/>
    </row>
    <row r="186" spans="1:12" x14ac:dyDescent="0.2">
      <c r="A186" s="28">
        <v>2097</v>
      </c>
      <c r="B186" s="19">
        <v>6.6684931506849319</v>
      </c>
      <c r="C186" s="28" t="s">
        <v>10</v>
      </c>
      <c r="D186" s="5">
        <v>11</v>
      </c>
      <c r="E186" s="28">
        <v>0.6</v>
      </c>
      <c r="F186" s="5" t="s">
        <v>52</v>
      </c>
      <c r="J186" s="25"/>
      <c r="L186" s="5"/>
    </row>
    <row r="187" spans="1:12" x14ac:dyDescent="0.2">
      <c r="A187" s="28">
        <v>2097</v>
      </c>
      <c r="B187" s="19">
        <v>6.6684931506849319</v>
      </c>
      <c r="C187" s="28" t="s">
        <v>10</v>
      </c>
      <c r="D187" s="5">
        <v>8</v>
      </c>
      <c r="E187" s="28">
        <v>0.8</v>
      </c>
      <c r="F187" s="5" t="s">
        <v>52</v>
      </c>
      <c r="J187" s="25"/>
      <c r="L187" s="5"/>
    </row>
    <row r="188" spans="1:12" x14ac:dyDescent="0.2">
      <c r="A188" s="28">
        <v>2136</v>
      </c>
      <c r="B188" s="18">
        <v>6.36</v>
      </c>
      <c r="C188" s="28" t="s">
        <v>9</v>
      </c>
      <c r="D188" s="5">
        <v>5</v>
      </c>
      <c r="E188" s="28">
        <v>0.7</v>
      </c>
      <c r="F188" s="5" t="s">
        <v>52</v>
      </c>
      <c r="J188" s="25"/>
      <c r="L188" s="5"/>
    </row>
    <row r="189" spans="1:12" x14ac:dyDescent="0.2">
      <c r="A189" s="28">
        <v>2136</v>
      </c>
      <c r="B189" s="18">
        <v>6.36</v>
      </c>
      <c r="C189" s="28" t="s">
        <v>9</v>
      </c>
      <c r="D189" s="5">
        <v>8</v>
      </c>
      <c r="E189" s="28">
        <v>0.75</v>
      </c>
      <c r="F189" s="5" t="s">
        <v>52</v>
      </c>
      <c r="J189" s="25"/>
      <c r="L189" s="5"/>
    </row>
    <row r="190" spans="1:12" x14ac:dyDescent="0.2">
      <c r="A190" s="28">
        <v>2136</v>
      </c>
      <c r="B190" s="18">
        <v>6.36</v>
      </c>
      <c r="C190" s="28" t="s">
        <v>9</v>
      </c>
      <c r="D190" s="5">
        <v>11</v>
      </c>
      <c r="E190" s="28">
        <v>0.55000000000000004</v>
      </c>
      <c r="F190" s="5" t="s">
        <v>52</v>
      </c>
      <c r="J190" s="25"/>
      <c r="L190" s="5"/>
    </row>
    <row r="191" spans="1:12" x14ac:dyDescent="0.2">
      <c r="A191" s="28">
        <v>2138</v>
      </c>
      <c r="B191" s="18">
        <v>5.93</v>
      </c>
      <c r="C191" s="28" t="s">
        <v>10</v>
      </c>
      <c r="D191" s="5">
        <v>5</v>
      </c>
      <c r="E191" s="28">
        <v>0.65</v>
      </c>
      <c r="F191" s="5" t="s">
        <v>52</v>
      </c>
      <c r="J191" s="25"/>
      <c r="L191" s="5"/>
    </row>
    <row r="192" spans="1:12" x14ac:dyDescent="0.2">
      <c r="A192" s="28">
        <v>2138</v>
      </c>
      <c r="B192" s="18">
        <v>5.93</v>
      </c>
      <c r="C192" s="28" t="s">
        <v>10</v>
      </c>
      <c r="D192" s="5">
        <v>8</v>
      </c>
      <c r="E192" s="28">
        <v>0.45</v>
      </c>
      <c r="F192" s="5" t="s">
        <v>52</v>
      </c>
      <c r="J192" s="25"/>
      <c r="L192" s="5"/>
    </row>
    <row r="193" spans="1:16" x14ac:dyDescent="0.2">
      <c r="A193" s="28">
        <v>2138</v>
      </c>
      <c r="B193" s="18">
        <v>5.93</v>
      </c>
      <c r="C193" s="28" t="s">
        <v>10</v>
      </c>
      <c r="D193" s="5">
        <v>11</v>
      </c>
      <c r="E193" s="28">
        <v>0.3</v>
      </c>
      <c r="F193" s="5" t="s">
        <v>52</v>
      </c>
      <c r="J193" s="25"/>
      <c r="L193" s="5"/>
    </row>
    <row r="194" spans="1:16" x14ac:dyDescent="0.2">
      <c r="A194" s="28">
        <v>2151</v>
      </c>
      <c r="B194" s="18">
        <v>6.25</v>
      </c>
      <c r="C194" s="28" t="s">
        <v>10</v>
      </c>
      <c r="D194" s="5">
        <v>11</v>
      </c>
      <c r="E194" s="28">
        <v>0.8</v>
      </c>
      <c r="F194" s="5" t="s">
        <v>52</v>
      </c>
      <c r="J194" s="25"/>
      <c r="L194" s="5"/>
      <c r="P194" s="22"/>
    </row>
    <row r="195" spans="1:16" x14ac:dyDescent="0.2">
      <c r="A195" s="28">
        <v>2151</v>
      </c>
      <c r="B195" s="18">
        <v>6.25</v>
      </c>
      <c r="C195" s="28" t="s">
        <v>10</v>
      </c>
      <c r="D195" s="5">
        <v>5</v>
      </c>
      <c r="E195" s="28">
        <v>0.75</v>
      </c>
      <c r="F195" s="5" t="s">
        <v>52</v>
      </c>
      <c r="J195" s="25"/>
      <c r="L195" s="5"/>
      <c r="P195" s="22"/>
    </row>
    <row r="196" spans="1:16" x14ac:dyDescent="0.2">
      <c r="A196" s="28">
        <v>2151</v>
      </c>
      <c r="B196" s="18">
        <v>6.25</v>
      </c>
      <c r="C196" s="28" t="s">
        <v>10</v>
      </c>
      <c r="D196" s="5">
        <v>8</v>
      </c>
      <c r="E196" s="28">
        <v>0.55000000000000004</v>
      </c>
      <c r="F196" s="5" t="s">
        <v>52</v>
      </c>
      <c r="J196" s="25"/>
      <c r="L196" s="5"/>
      <c r="P196" s="22"/>
    </row>
    <row r="197" spans="1:16" x14ac:dyDescent="0.2">
      <c r="A197" s="28">
        <v>2160</v>
      </c>
      <c r="B197" s="18">
        <v>9.5</v>
      </c>
      <c r="C197" s="28" t="s">
        <v>10</v>
      </c>
      <c r="D197" s="5">
        <v>8</v>
      </c>
      <c r="E197" s="28">
        <v>0.8</v>
      </c>
      <c r="F197" s="5" t="s">
        <v>52</v>
      </c>
      <c r="J197" s="25"/>
      <c r="L197" s="5"/>
      <c r="N197" s="21"/>
    </row>
    <row r="198" spans="1:16" x14ac:dyDescent="0.2">
      <c r="A198" s="28">
        <v>2160</v>
      </c>
      <c r="B198" s="18">
        <v>9.5</v>
      </c>
      <c r="C198" s="28" t="s">
        <v>10</v>
      </c>
      <c r="D198" s="5">
        <v>11</v>
      </c>
      <c r="E198" s="28">
        <v>0.75</v>
      </c>
      <c r="F198" s="5" t="s">
        <v>52</v>
      </c>
      <c r="J198" s="25"/>
      <c r="L198" s="5"/>
      <c r="N198" s="21"/>
    </row>
    <row r="199" spans="1:16" x14ac:dyDescent="0.2">
      <c r="A199" s="28">
        <v>2160</v>
      </c>
      <c r="B199" s="18">
        <v>9.5</v>
      </c>
      <c r="C199" s="28" t="s">
        <v>10</v>
      </c>
      <c r="D199" s="5">
        <v>5</v>
      </c>
      <c r="E199" s="28">
        <v>0.84</v>
      </c>
      <c r="F199" s="5" t="s">
        <v>52</v>
      </c>
      <c r="J199" s="25"/>
      <c r="L199" s="5"/>
      <c r="N199" s="21"/>
    </row>
    <row r="200" spans="1:16" x14ac:dyDescent="0.2">
      <c r="A200" s="28">
        <v>2170</v>
      </c>
      <c r="B200" s="18">
        <v>10.07</v>
      </c>
      <c r="C200" s="28" t="s">
        <v>9</v>
      </c>
      <c r="D200" s="5">
        <v>5</v>
      </c>
      <c r="E200" s="28">
        <v>0.6</v>
      </c>
      <c r="F200" s="5" t="s">
        <v>52</v>
      </c>
      <c r="J200" s="25"/>
      <c r="L200" s="5"/>
    </row>
    <row r="201" spans="1:16" x14ac:dyDescent="0.2">
      <c r="A201" s="28">
        <v>2170</v>
      </c>
      <c r="B201" s="18">
        <v>10.07</v>
      </c>
      <c r="C201" s="28" t="s">
        <v>9</v>
      </c>
      <c r="D201" s="5">
        <v>8</v>
      </c>
      <c r="E201" s="28">
        <v>0.5</v>
      </c>
      <c r="F201" s="5" t="s">
        <v>52</v>
      </c>
      <c r="J201" s="25"/>
      <c r="L201" s="5"/>
    </row>
    <row r="202" spans="1:16" x14ac:dyDescent="0.2">
      <c r="A202" s="28">
        <v>2170</v>
      </c>
      <c r="B202" s="18">
        <v>10.07</v>
      </c>
      <c r="C202" s="28" t="s">
        <v>9</v>
      </c>
      <c r="D202" s="5">
        <v>11</v>
      </c>
      <c r="E202" s="28">
        <v>0.45</v>
      </c>
      <c r="F202" s="5" t="s">
        <v>52</v>
      </c>
      <c r="J202" s="25"/>
      <c r="L202" s="5"/>
    </row>
    <row r="203" spans="1:16" x14ac:dyDescent="0.2">
      <c r="A203" s="28">
        <v>2186</v>
      </c>
      <c r="B203" s="18">
        <v>6.31</v>
      </c>
      <c r="C203" s="28" t="s">
        <v>10</v>
      </c>
      <c r="D203" s="5">
        <v>5</v>
      </c>
      <c r="E203" s="28">
        <v>0.9</v>
      </c>
      <c r="F203" s="5" t="s">
        <v>52</v>
      </c>
      <c r="J203" s="25"/>
      <c r="L203" s="5"/>
    </row>
    <row r="204" spans="1:16" x14ac:dyDescent="0.2">
      <c r="A204" s="28">
        <v>2186</v>
      </c>
      <c r="B204" s="18">
        <v>6.31</v>
      </c>
      <c r="C204" s="28" t="s">
        <v>10</v>
      </c>
      <c r="D204" s="5">
        <v>11</v>
      </c>
      <c r="E204" s="28">
        <v>0.45</v>
      </c>
      <c r="F204" s="5" t="s">
        <v>52</v>
      </c>
      <c r="J204" s="25"/>
      <c r="L204" s="5"/>
    </row>
    <row r="205" spans="1:16" x14ac:dyDescent="0.2">
      <c r="A205" s="28">
        <v>2186</v>
      </c>
      <c r="B205" s="18">
        <v>6.31</v>
      </c>
      <c r="C205" s="28" t="s">
        <v>10</v>
      </c>
      <c r="D205" s="5">
        <v>8</v>
      </c>
      <c r="E205" s="28">
        <v>0.7</v>
      </c>
      <c r="F205" s="5" t="s">
        <v>52</v>
      </c>
      <c r="J205" s="25"/>
      <c r="L205" s="5"/>
    </row>
    <row r="206" spans="1:16" x14ac:dyDescent="0.2">
      <c r="A206" s="28">
        <v>2196</v>
      </c>
      <c r="B206" s="19">
        <v>13.167123287671233</v>
      </c>
      <c r="C206" s="28" t="s">
        <v>10</v>
      </c>
      <c r="D206" s="5">
        <v>5</v>
      </c>
      <c r="E206" s="28">
        <v>0.9</v>
      </c>
      <c r="F206" s="5" t="s">
        <v>52</v>
      </c>
      <c r="J206" s="25"/>
      <c r="L206" s="5"/>
    </row>
    <row r="207" spans="1:16" x14ac:dyDescent="0.2">
      <c r="A207" s="28">
        <v>2196</v>
      </c>
      <c r="B207" s="19">
        <v>13.167123287671233</v>
      </c>
      <c r="C207" s="28" t="s">
        <v>10</v>
      </c>
      <c r="D207" s="5">
        <v>8</v>
      </c>
      <c r="E207" s="28">
        <v>0.9</v>
      </c>
      <c r="F207" s="5" t="s">
        <v>52</v>
      </c>
      <c r="J207" s="25"/>
      <c r="L207" s="5"/>
    </row>
    <row r="208" spans="1:16" x14ac:dyDescent="0.2">
      <c r="A208" s="28">
        <v>2196</v>
      </c>
      <c r="B208" s="19">
        <v>13.167123287671233</v>
      </c>
      <c r="C208" s="28" t="s">
        <v>10</v>
      </c>
      <c r="D208" s="5">
        <v>11</v>
      </c>
      <c r="E208" s="28">
        <v>0.65</v>
      </c>
      <c r="F208" s="5" t="s">
        <v>52</v>
      </c>
      <c r="J208" s="25"/>
      <c r="L208" s="5"/>
    </row>
    <row r="209" spans="1:14" x14ac:dyDescent="0.2">
      <c r="A209" s="28">
        <v>2203</v>
      </c>
      <c r="B209" s="19">
        <v>12.895890410958904</v>
      </c>
      <c r="C209" s="28" t="s">
        <v>9</v>
      </c>
      <c r="D209" s="5">
        <v>5</v>
      </c>
      <c r="E209" s="28">
        <v>0.85</v>
      </c>
      <c r="F209" s="5" t="s">
        <v>52</v>
      </c>
      <c r="J209" s="25"/>
      <c r="L209" s="5"/>
    </row>
    <row r="210" spans="1:14" x14ac:dyDescent="0.2">
      <c r="A210" s="28">
        <v>2203</v>
      </c>
      <c r="B210" s="19">
        <v>12.895890410958904</v>
      </c>
      <c r="C210" s="28" t="s">
        <v>9</v>
      </c>
      <c r="D210" s="5">
        <v>8</v>
      </c>
      <c r="E210" s="28">
        <v>0.95</v>
      </c>
      <c r="F210" s="5" t="s">
        <v>52</v>
      </c>
      <c r="J210" s="25"/>
      <c r="L210" s="5"/>
    </row>
    <row r="211" spans="1:14" x14ac:dyDescent="0.2">
      <c r="A211" s="28">
        <v>2203</v>
      </c>
      <c r="B211" s="19">
        <v>12.895890410958904</v>
      </c>
      <c r="C211" s="28" t="s">
        <v>9</v>
      </c>
      <c r="D211" s="5">
        <v>11</v>
      </c>
      <c r="E211" s="28">
        <v>0.6</v>
      </c>
      <c r="F211" s="5" t="s">
        <v>52</v>
      </c>
      <c r="J211" s="25"/>
      <c r="L211" s="5"/>
    </row>
    <row r="212" spans="1:14" x14ac:dyDescent="0.2">
      <c r="A212" s="28">
        <v>2214</v>
      </c>
      <c r="B212" s="18">
        <v>6.12</v>
      </c>
      <c r="C212" s="28" t="s">
        <v>9</v>
      </c>
      <c r="D212" s="5">
        <v>5</v>
      </c>
      <c r="E212" s="28">
        <v>0.85</v>
      </c>
      <c r="F212" s="5" t="s">
        <v>52</v>
      </c>
      <c r="J212" s="25"/>
      <c r="L212" s="12"/>
      <c r="N212" s="21"/>
    </row>
    <row r="213" spans="1:14" x14ac:dyDescent="0.2">
      <c r="A213" s="28">
        <v>2214</v>
      </c>
      <c r="B213" s="18">
        <v>6.12</v>
      </c>
      <c r="C213" s="28" t="s">
        <v>9</v>
      </c>
      <c r="D213" s="5">
        <v>8</v>
      </c>
      <c r="E213" s="28">
        <v>0.7</v>
      </c>
      <c r="F213" s="5" t="s">
        <v>52</v>
      </c>
      <c r="J213" s="25"/>
      <c r="L213" s="12"/>
      <c r="N213" s="21"/>
    </row>
    <row r="214" spans="1:14" x14ac:dyDescent="0.2">
      <c r="A214" s="28">
        <v>2214</v>
      </c>
      <c r="B214" s="18">
        <v>6.12</v>
      </c>
      <c r="C214" s="28" t="s">
        <v>9</v>
      </c>
      <c r="D214" s="5">
        <v>11</v>
      </c>
      <c r="E214" s="28">
        <v>0.55000000000000004</v>
      </c>
      <c r="F214" s="5" t="s">
        <v>52</v>
      </c>
      <c r="J214" s="25"/>
      <c r="L214" s="12"/>
      <c r="N214" s="21"/>
    </row>
    <row r="215" spans="1:14" x14ac:dyDescent="0.2">
      <c r="A215" s="28">
        <v>2247</v>
      </c>
      <c r="B215" s="18">
        <v>10.15</v>
      </c>
      <c r="C215" s="28" t="s">
        <v>9</v>
      </c>
      <c r="D215" s="5">
        <v>8</v>
      </c>
      <c r="E215" s="28">
        <v>0.8</v>
      </c>
      <c r="F215" s="5" t="s">
        <v>52</v>
      </c>
      <c r="J215" s="25"/>
      <c r="L215" s="5"/>
      <c r="N215" s="21"/>
    </row>
    <row r="216" spans="1:14" x14ac:dyDescent="0.2">
      <c r="A216" s="28">
        <v>2247</v>
      </c>
      <c r="B216" s="18">
        <v>10.15</v>
      </c>
      <c r="C216" s="28" t="s">
        <v>9</v>
      </c>
      <c r="D216" s="5">
        <v>11</v>
      </c>
      <c r="E216" s="28">
        <v>0.6</v>
      </c>
      <c r="F216" s="5" t="s">
        <v>52</v>
      </c>
      <c r="J216" s="25"/>
      <c r="L216" s="5"/>
      <c r="N216" s="21"/>
    </row>
    <row r="217" spans="1:14" x14ac:dyDescent="0.2">
      <c r="A217" s="28">
        <v>2247</v>
      </c>
      <c r="B217" s="18">
        <v>10.15</v>
      </c>
      <c r="C217" s="28" t="s">
        <v>9</v>
      </c>
      <c r="D217" s="5">
        <v>5</v>
      </c>
      <c r="E217" s="28">
        <v>0.85</v>
      </c>
      <c r="F217" s="5" t="s">
        <v>52</v>
      </c>
      <c r="J217" s="25"/>
      <c r="L217" s="5"/>
      <c r="N217" s="21"/>
    </row>
    <row r="218" spans="1:14" x14ac:dyDescent="0.2">
      <c r="A218" s="28">
        <v>2252</v>
      </c>
      <c r="B218" s="18">
        <v>8.17</v>
      </c>
      <c r="C218" s="28" t="s">
        <v>9</v>
      </c>
      <c r="D218" s="5">
        <v>5</v>
      </c>
      <c r="E218" s="28">
        <v>0.74</v>
      </c>
      <c r="F218" s="5" t="s">
        <v>52</v>
      </c>
      <c r="J218" s="25"/>
      <c r="L218" s="5"/>
      <c r="N218" s="21"/>
    </row>
    <row r="219" spans="1:14" x14ac:dyDescent="0.2">
      <c r="A219" s="28">
        <v>2252</v>
      </c>
      <c r="B219" s="18">
        <v>8.17</v>
      </c>
      <c r="C219" s="28" t="s">
        <v>9</v>
      </c>
      <c r="D219" s="5">
        <v>8</v>
      </c>
      <c r="E219" s="28">
        <v>0.62</v>
      </c>
      <c r="F219" s="5" t="s">
        <v>52</v>
      </c>
      <c r="J219" s="25"/>
      <c r="L219" s="5"/>
      <c r="N219" s="21"/>
    </row>
    <row r="220" spans="1:14" x14ac:dyDescent="0.2">
      <c r="A220" s="28">
        <v>2252</v>
      </c>
      <c r="B220" s="18">
        <v>8.17</v>
      </c>
      <c r="C220" s="28" t="s">
        <v>9</v>
      </c>
      <c r="D220" s="5">
        <v>11</v>
      </c>
      <c r="E220" s="28">
        <v>0.6</v>
      </c>
      <c r="F220" s="5" t="s">
        <v>52</v>
      </c>
      <c r="J220" s="25"/>
      <c r="L220" s="5"/>
      <c r="N220" s="21"/>
    </row>
    <row r="221" spans="1:14" x14ac:dyDescent="0.2">
      <c r="A221" s="28">
        <v>2259</v>
      </c>
      <c r="B221" s="18">
        <v>6.15</v>
      </c>
      <c r="C221" s="28" t="s">
        <v>9</v>
      </c>
      <c r="D221" s="5">
        <v>5</v>
      </c>
      <c r="E221" s="28">
        <v>0.9</v>
      </c>
      <c r="F221" s="5" t="s">
        <v>52</v>
      </c>
      <c r="J221" s="25"/>
      <c r="L221" s="5"/>
    </row>
    <row r="222" spans="1:14" x14ac:dyDescent="0.2">
      <c r="A222" s="28">
        <v>2259</v>
      </c>
      <c r="B222" s="18">
        <v>6.15</v>
      </c>
      <c r="C222" s="28" t="s">
        <v>9</v>
      </c>
      <c r="D222" s="5">
        <v>11</v>
      </c>
      <c r="E222" s="28">
        <v>0.75</v>
      </c>
      <c r="F222" s="5" t="s">
        <v>52</v>
      </c>
      <c r="J222" s="25"/>
      <c r="L222" s="5"/>
    </row>
    <row r="223" spans="1:14" x14ac:dyDescent="0.2">
      <c r="A223" s="28">
        <v>2259</v>
      </c>
      <c r="B223" s="18">
        <v>6.15</v>
      </c>
      <c r="C223" s="28" t="s">
        <v>9</v>
      </c>
      <c r="D223" s="5">
        <v>8</v>
      </c>
      <c r="E223" s="28">
        <v>0.7</v>
      </c>
      <c r="F223" s="5" t="s">
        <v>52</v>
      </c>
      <c r="J223" s="25"/>
      <c r="L223" s="5"/>
    </row>
    <row r="224" spans="1:14" x14ac:dyDescent="0.2">
      <c r="A224" s="28">
        <v>2261</v>
      </c>
      <c r="B224" s="18">
        <v>6.19</v>
      </c>
      <c r="C224" s="28" t="s">
        <v>9</v>
      </c>
      <c r="D224" s="5">
        <v>5</v>
      </c>
      <c r="E224" s="28">
        <v>0.95</v>
      </c>
      <c r="F224" s="5" t="s">
        <v>52</v>
      </c>
      <c r="J224" s="25"/>
      <c r="L224" s="5"/>
      <c r="N224" s="21"/>
    </row>
    <row r="225" spans="1:16" x14ac:dyDescent="0.2">
      <c r="A225" s="28">
        <v>2261</v>
      </c>
      <c r="B225" s="18">
        <v>6.19</v>
      </c>
      <c r="C225" s="28" t="s">
        <v>9</v>
      </c>
      <c r="D225" s="5">
        <v>8</v>
      </c>
      <c r="E225" s="28">
        <v>0.75</v>
      </c>
      <c r="F225" s="5" t="s">
        <v>52</v>
      </c>
      <c r="J225" s="25"/>
      <c r="L225" s="5"/>
      <c r="N225" s="21"/>
    </row>
    <row r="226" spans="1:16" x14ac:dyDescent="0.2">
      <c r="A226" s="28">
        <v>2261</v>
      </c>
      <c r="B226" s="18">
        <v>6.19</v>
      </c>
      <c r="C226" s="28" t="s">
        <v>9</v>
      </c>
      <c r="D226" s="5">
        <v>11</v>
      </c>
      <c r="E226" s="28">
        <v>0.6</v>
      </c>
      <c r="F226" s="5" t="s">
        <v>52</v>
      </c>
      <c r="J226" s="25"/>
      <c r="L226" s="5"/>
      <c r="N226" s="21"/>
    </row>
    <row r="227" spans="1:16" x14ac:dyDescent="0.2">
      <c r="A227" s="28">
        <v>2269</v>
      </c>
      <c r="B227" s="18">
        <v>6.27</v>
      </c>
      <c r="C227" s="28" t="s">
        <v>9</v>
      </c>
      <c r="D227" s="5">
        <v>5</v>
      </c>
      <c r="E227" s="28">
        <v>0.7</v>
      </c>
      <c r="F227" s="5" t="s">
        <v>52</v>
      </c>
      <c r="J227" s="25"/>
      <c r="L227" s="12"/>
    </row>
    <row r="228" spans="1:16" x14ac:dyDescent="0.2">
      <c r="A228" s="28">
        <v>2269</v>
      </c>
      <c r="B228" s="18">
        <v>6.27</v>
      </c>
      <c r="C228" s="28" t="s">
        <v>9</v>
      </c>
      <c r="D228" s="5">
        <v>8</v>
      </c>
      <c r="E228" s="28">
        <v>0.65</v>
      </c>
      <c r="F228" s="5" t="s">
        <v>52</v>
      </c>
      <c r="J228" s="25"/>
      <c r="L228" s="12"/>
    </row>
    <row r="229" spans="1:16" x14ac:dyDescent="0.2">
      <c r="A229" s="28">
        <v>2269</v>
      </c>
      <c r="B229" s="18">
        <v>6.27</v>
      </c>
      <c r="C229" s="28" t="s">
        <v>9</v>
      </c>
      <c r="D229" s="5">
        <v>11</v>
      </c>
      <c r="E229" s="28">
        <v>0.55000000000000004</v>
      </c>
      <c r="F229" s="5" t="s">
        <v>52</v>
      </c>
      <c r="J229" s="25"/>
      <c r="L229" s="12"/>
    </row>
    <row r="230" spans="1:16" x14ac:dyDescent="0.2">
      <c r="A230" s="28">
        <v>2273</v>
      </c>
      <c r="B230" s="18">
        <v>6.52</v>
      </c>
      <c r="C230" s="28" t="s">
        <v>9</v>
      </c>
      <c r="D230" s="5">
        <v>5</v>
      </c>
      <c r="E230" s="28">
        <v>0.9</v>
      </c>
      <c r="F230" s="5" t="s">
        <v>52</v>
      </c>
      <c r="J230" s="25"/>
      <c r="L230" s="5"/>
    </row>
    <row r="231" spans="1:16" x14ac:dyDescent="0.2">
      <c r="A231" s="28">
        <v>2273</v>
      </c>
      <c r="B231" s="18">
        <v>6.52</v>
      </c>
      <c r="C231" s="28" t="s">
        <v>9</v>
      </c>
      <c r="D231" s="5">
        <v>8</v>
      </c>
      <c r="E231" s="28">
        <v>0.65</v>
      </c>
      <c r="F231" s="5" t="s">
        <v>52</v>
      </c>
      <c r="J231" s="25"/>
      <c r="L231" s="5"/>
    </row>
    <row r="232" spans="1:16" x14ac:dyDescent="0.2">
      <c r="A232" s="28">
        <v>2273</v>
      </c>
      <c r="B232" s="18">
        <v>6.52</v>
      </c>
      <c r="C232" s="28" t="s">
        <v>9</v>
      </c>
      <c r="D232" s="5">
        <v>11</v>
      </c>
      <c r="E232" s="28">
        <v>0.5</v>
      </c>
      <c r="F232" s="5" t="s">
        <v>52</v>
      </c>
      <c r="J232" s="25"/>
      <c r="L232" s="5"/>
    </row>
    <row r="233" spans="1:16" x14ac:dyDescent="0.2">
      <c r="A233" s="28">
        <v>2284</v>
      </c>
      <c r="B233" s="18">
        <v>8.66</v>
      </c>
      <c r="C233" s="28" t="s">
        <v>9</v>
      </c>
      <c r="D233" s="5">
        <v>5</v>
      </c>
      <c r="E233" s="28">
        <v>0.65</v>
      </c>
      <c r="F233" s="5" t="s">
        <v>52</v>
      </c>
      <c r="J233" s="25"/>
      <c r="L233" s="5"/>
    </row>
    <row r="234" spans="1:16" x14ac:dyDescent="0.2">
      <c r="A234" s="28">
        <v>2284</v>
      </c>
      <c r="B234" s="18">
        <v>8.66</v>
      </c>
      <c r="C234" s="28" t="s">
        <v>9</v>
      </c>
      <c r="D234" s="5">
        <v>8</v>
      </c>
      <c r="E234" s="28">
        <v>0.55000000000000004</v>
      </c>
      <c r="F234" s="5" t="s">
        <v>52</v>
      </c>
      <c r="J234" s="25"/>
      <c r="L234" s="5"/>
    </row>
    <row r="235" spans="1:16" x14ac:dyDescent="0.2">
      <c r="A235" s="28">
        <v>2284</v>
      </c>
      <c r="B235" s="18">
        <v>8.66</v>
      </c>
      <c r="C235" s="28" t="s">
        <v>9</v>
      </c>
      <c r="D235" s="5">
        <v>11</v>
      </c>
      <c r="E235" s="28">
        <v>0.5</v>
      </c>
      <c r="F235" s="5" t="s">
        <v>52</v>
      </c>
      <c r="J235" s="25"/>
      <c r="L235" s="5"/>
    </row>
    <row r="236" spans="1:16" x14ac:dyDescent="0.2">
      <c r="A236" s="28">
        <v>2294</v>
      </c>
      <c r="B236" s="18">
        <v>6.17</v>
      </c>
      <c r="C236" s="28" t="s">
        <v>10</v>
      </c>
      <c r="D236" s="5">
        <v>11</v>
      </c>
      <c r="E236" s="28">
        <v>0.5</v>
      </c>
      <c r="F236" s="5" t="s">
        <v>52</v>
      </c>
      <c r="J236" s="25"/>
      <c r="L236" s="5"/>
    </row>
    <row r="237" spans="1:16" x14ac:dyDescent="0.2">
      <c r="A237" s="28">
        <v>2294</v>
      </c>
      <c r="B237" s="18">
        <v>6.17</v>
      </c>
      <c r="C237" s="28" t="s">
        <v>10</v>
      </c>
      <c r="D237" s="5">
        <v>5</v>
      </c>
      <c r="E237" s="28">
        <v>0.8</v>
      </c>
      <c r="F237" s="5" t="s">
        <v>52</v>
      </c>
      <c r="J237" s="25"/>
      <c r="L237" s="5"/>
    </row>
    <row r="238" spans="1:16" x14ac:dyDescent="0.2">
      <c r="A238" s="28">
        <v>2294</v>
      </c>
      <c r="B238" s="18">
        <v>6.17</v>
      </c>
      <c r="C238" s="28" t="s">
        <v>10</v>
      </c>
      <c r="D238" s="5">
        <v>8</v>
      </c>
      <c r="E238" s="28">
        <v>0.8</v>
      </c>
      <c r="F238" s="5" t="s">
        <v>52</v>
      </c>
      <c r="J238" s="25"/>
      <c r="L238" s="5"/>
    </row>
    <row r="239" spans="1:16" x14ac:dyDescent="0.2">
      <c r="A239" s="28">
        <v>2315</v>
      </c>
      <c r="B239" s="18">
        <v>11.512328767123288</v>
      </c>
      <c r="C239" s="28" t="s">
        <v>9</v>
      </c>
      <c r="D239" s="5">
        <v>5</v>
      </c>
      <c r="E239" s="28">
        <v>0.75</v>
      </c>
      <c r="F239" s="5" t="s">
        <v>52</v>
      </c>
      <c r="J239" s="25"/>
      <c r="L239" s="5"/>
      <c r="N239" s="21"/>
      <c r="P239" s="22"/>
    </row>
    <row r="240" spans="1:16" x14ac:dyDescent="0.2">
      <c r="A240" s="28">
        <v>2315</v>
      </c>
      <c r="B240" s="18">
        <v>11.512328767123288</v>
      </c>
      <c r="C240" s="28" t="s">
        <v>9</v>
      </c>
      <c r="D240" s="5">
        <v>8</v>
      </c>
      <c r="E240" s="28">
        <v>0.75</v>
      </c>
      <c r="F240" s="5" t="s">
        <v>52</v>
      </c>
      <c r="J240" s="25"/>
      <c r="L240" s="5"/>
      <c r="N240" s="21"/>
      <c r="P240" s="22"/>
    </row>
    <row r="241" spans="1:16" x14ac:dyDescent="0.2">
      <c r="A241" s="28">
        <v>2315</v>
      </c>
      <c r="B241" s="18">
        <v>11.512328767123288</v>
      </c>
      <c r="C241" s="28" t="s">
        <v>9</v>
      </c>
      <c r="D241" s="5">
        <v>11</v>
      </c>
      <c r="E241" s="28">
        <v>0.55000000000000004</v>
      </c>
      <c r="F241" s="5" t="s">
        <v>52</v>
      </c>
      <c r="J241" s="25"/>
      <c r="L241" s="5"/>
      <c r="N241" s="21"/>
      <c r="P241" s="22"/>
    </row>
    <row r="242" spans="1:16" x14ac:dyDescent="0.2">
      <c r="A242" s="28">
        <v>2324</v>
      </c>
      <c r="B242" s="18">
        <v>6.04</v>
      </c>
      <c r="C242" s="28" t="s">
        <v>10</v>
      </c>
      <c r="D242" s="5">
        <v>5</v>
      </c>
      <c r="E242" s="28">
        <v>0.8</v>
      </c>
      <c r="F242" s="5" t="s">
        <v>52</v>
      </c>
      <c r="J242" s="25"/>
      <c r="L242" s="5"/>
      <c r="N242" s="21"/>
    </row>
    <row r="243" spans="1:16" x14ac:dyDescent="0.2">
      <c r="A243" s="28">
        <v>2324</v>
      </c>
      <c r="B243" s="18">
        <v>6.04</v>
      </c>
      <c r="C243" s="28" t="s">
        <v>10</v>
      </c>
      <c r="D243" s="5">
        <v>8</v>
      </c>
      <c r="E243" s="28">
        <v>0.7</v>
      </c>
      <c r="F243" s="5" t="s">
        <v>52</v>
      </c>
      <c r="J243" s="25"/>
      <c r="L243" s="5"/>
      <c r="N243" s="21"/>
    </row>
    <row r="244" spans="1:16" x14ac:dyDescent="0.2">
      <c r="A244" s="28">
        <v>2324</v>
      </c>
      <c r="B244" s="18">
        <v>6.04</v>
      </c>
      <c r="C244" s="28" t="s">
        <v>10</v>
      </c>
      <c r="D244" s="5">
        <v>11</v>
      </c>
      <c r="E244" s="28">
        <v>0.55000000000000004</v>
      </c>
      <c r="F244" s="5" t="s">
        <v>52</v>
      </c>
      <c r="J244" s="25"/>
      <c r="L244" s="5"/>
      <c r="N244" s="21"/>
    </row>
    <row r="245" spans="1:16" x14ac:dyDescent="0.2">
      <c r="A245" s="28">
        <v>2331</v>
      </c>
      <c r="B245" s="18">
        <v>6.11</v>
      </c>
      <c r="C245" s="28" t="s">
        <v>9</v>
      </c>
      <c r="D245" s="5">
        <v>11</v>
      </c>
      <c r="E245" s="28">
        <v>0.44</v>
      </c>
      <c r="F245" s="5" t="s">
        <v>52</v>
      </c>
      <c r="J245" s="25"/>
      <c r="L245" s="5"/>
      <c r="N245" s="21"/>
    </row>
    <row r="246" spans="1:16" x14ac:dyDescent="0.2">
      <c r="A246" s="28">
        <v>2331</v>
      </c>
      <c r="B246" s="18">
        <v>6.11</v>
      </c>
      <c r="C246" s="28" t="s">
        <v>9</v>
      </c>
      <c r="D246" s="5">
        <v>5</v>
      </c>
      <c r="E246" s="28">
        <v>0.78</v>
      </c>
      <c r="F246" s="5" t="s">
        <v>52</v>
      </c>
      <c r="J246" s="25"/>
      <c r="L246" s="5"/>
      <c r="N246" s="21"/>
    </row>
    <row r="247" spans="1:16" x14ac:dyDescent="0.2">
      <c r="A247" s="28">
        <v>2331</v>
      </c>
      <c r="B247" s="18">
        <v>6.11</v>
      </c>
      <c r="C247" s="28" t="s">
        <v>9</v>
      </c>
      <c r="D247" s="5">
        <v>8</v>
      </c>
      <c r="E247" s="28">
        <v>0.74</v>
      </c>
      <c r="F247" s="5" t="s">
        <v>52</v>
      </c>
      <c r="J247" s="25"/>
      <c r="L247" s="5"/>
      <c r="N247" s="21"/>
    </row>
    <row r="248" spans="1:16" x14ac:dyDescent="0.2">
      <c r="A248" s="28">
        <v>2334</v>
      </c>
      <c r="B248" s="18">
        <v>6.08</v>
      </c>
      <c r="C248" s="28" t="s">
        <v>10</v>
      </c>
      <c r="D248" s="5">
        <v>8</v>
      </c>
      <c r="E248" s="28">
        <v>0.65</v>
      </c>
      <c r="F248" s="5" t="s">
        <v>52</v>
      </c>
      <c r="J248" s="25"/>
      <c r="L248" s="12"/>
    </row>
    <row r="249" spans="1:16" x14ac:dyDescent="0.2">
      <c r="A249" s="28">
        <v>2334</v>
      </c>
      <c r="B249" s="18">
        <v>6.08</v>
      </c>
      <c r="C249" s="28" t="s">
        <v>10</v>
      </c>
      <c r="D249" s="5">
        <v>5</v>
      </c>
      <c r="E249" s="28">
        <v>0.85</v>
      </c>
      <c r="F249" s="5" t="s">
        <v>52</v>
      </c>
      <c r="J249" s="25"/>
      <c r="L249" s="12"/>
    </row>
    <row r="250" spans="1:16" x14ac:dyDescent="0.2">
      <c r="A250" s="28">
        <v>2334</v>
      </c>
      <c r="B250" s="18">
        <v>6.08</v>
      </c>
      <c r="C250" s="28" t="s">
        <v>10</v>
      </c>
      <c r="D250" s="5">
        <v>11</v>
      </c>
      <c r="E250" s="28">
        <v>0.6</v>
      </c>
      <c r="F250" s="5" t="s">
        <v>52</v>
      </c>
      <c r="J250" s="25"/>
      <c r="L250" s="12"/>
    </row>
    <row r="251" spans="1:16" x14ac:dyDescent="0.2">
      <c r="A251" s="28">
        <v>3004</v>
      </c>
      <c r="B251" s="18">
        <v>9.3945205479452056</v>
      </c>
      <c r="C251" s="28" t="s">
        <v>9</v>
      </c>
      <c r="D251" s="5">
        <v>8</v>
      </c>
      <c r="E251" s="28">
        <v>1</v>
      </c>
      <c r="F251" s="5" t="s">
        <v>52</v>
      </c>
      <c r="J251" s="25"/>
      <c r="L251" s="5"/>
      <c r="O251" s="26"/>
    </row>
    <row r="252" spans="1:16" x14ac:dyDescent="0.2">
      <c r="A252" s="28">
        <v>3004</v>
      </c>
      <c r="B252" s="18">
        <v>9.3945205479452056</v>
      </c>
      <c r="C252" s="28" t="s">
        <v>9</v>
      </c>
      <c r="D252" s="5">
        <v>11</v>
      </c>
      <c r="E252" s="28">
        <v>0.65</v>
      </c>
      <c r="F252" s="5" t="s">
        <v>52</v>
      </c>
      <c r="J252" s="25"/>
      <c r="L252" s="5"/>
      <c r="O252" s="26"/>
    </row>
    <row r="253" spans="1:16" x14ac:dyDescent="0.2">
      <c r="A253" s="28">
        <v>3004</v>
      </c>
      <c r="B253" s="18">
        <v>9.3945205479452056</v>
      </c>
      <c r="C253" s="28" t="s">
        <v>9</v>
      </c>
      <c r="D253" s="5">
        <v>5</v>
      </c>
      <c r="E253" s="28">
        <v>0.8</v>
      </c>
      <c r="F253" s="5" t="s">
        <v>52</v>
      </c>
      <c r="J253" s="25"/>
      <c r="L253" s="5"/>
      <c r="O253" s="26"/>
    </row>
    <row r="254" spans="1:16" x14ac:dyDescent="0.2">
      <c r="A254" s="28">
        <v>3008</v>
      </c>
      <c r="B254" s="18">
        <v>11.797260273972602</v>
      </c>
      <c r="C254" s="28" t="s">
        <v>10</v>
      </c>
      <c r="D254" s="5">
        <v>5</v>
      </c>
      <c r="E254" s="28">
        <v>0.9</v>
      </c>
      <c r="F254" s="5" t="s">
        <v>52</v>
      </c>
      <c r="J254" s="25"/>
      <c r="L254" s="5"/>
      <c r="N254" s="21"/>
      <c r="O254" s="26"/>
    </row>
    <row r="255" spans="1:16" x14ac:dyDescent="0.2">
      <c r="A255" s="28">
        <v>3008</v>
      </c>
      <c r="B255" s="18">
        <v>11.797260273972602</v>
      </c>
      <c r="C255" s="28" t="s">
        <v>10</v>
      </c>
      <c r="D255" s="5">
        <v>11</v>
      </c>
      <c r="E255" s="28">
        <v>0.7</v>
      </c>
      <c r="F255" s="5" t="s">
        <v>52</v>
      </c>
      <c r="J255" s="25"/>
      <c r="L255" s="5"/>
      <c r="N255" s="21"/>
      <c r="O255" s="26"/>
    </row>
    <row r="256" spans="1:16" x14ac:dyDescent="0.2">
      <c r="A256" s="28">
        <v>3008</v>
      </c>
      <c r="B256" s="18">
        <v>11.797260273972602</v>
      </c>
      <c r="C256" s="28" t="s">
        <v>10</v>
      </c>
      <c r="D256" s="5">
        <v>8</v>
      </c>
      <c r="E256" s="28">
        <v>0.7</v>
      </c>
      <c r="F256" s="5" t="s">
        <v>52</v>
      </c>
      <c r="J256" s="25"/>
      <c r="L256" s="5"/>
      <c r="N256" s="21"/>
      <c r="O256" s="26"/>
    </row>
    <row r="257" spans="1:15" x14ac:dyDescent="0.2">
      <c r="A257" s="28">
        <v>3010</v>
      </c>
      <c r="B257" s="18">
        <v>10.046575342465754</v>
      </c>
      <c r="C257" s="28" t="s">
        <v>9</v>
      </c>
      <c r="D257" s="5">
        <v>8</v>
      </c>
      <c r="E257" s="28">
        <v>0.8</v>
      </c>
      <c r="F257" s="5" t="s">
        <v>52</v>
      </c>
      <c r="J257" s="25"/>
      <c r="L257" s="5"/>
      <c r="N257" s="21"/>
      <c r="O257" s="26"/>
    </row>
    <row r="258" spans="1:15" x14ac:dyDescent="0.2">
      <c r="A258" s="28">
        <v>3010</v>
      </c>
      <c r="B258" s="18">
        <v>10.046575342465754</v>
      </c>
      <c r="C258" s="28" t="s">
        <v>9</v>
      </c>
      <c r="D258" s="5">
        <v>5</v>
      </c>
      <c r="E258" s="28">
        <v>0.8</v>
      </c>
      <c r="F258" s="5" t="s">
        <v>52</v>
      </c>
      <c r="J258" s="25"/>
      <c r="L258" s="5"/>
      <c r="N258" s="21"/>
      <c r="O258" s="26"/>
    </row>
    <row r="259" spans="1:15" x14ac:dyDescent="0.2">
      <c r="A259" s="28">
        <v>3010</v>
      </c>
      <c r="B259" s="18">
        <v>10.046575342465754</v>
      </c>
      <c r="C259" s="28" t="s">
        <v>9</v>
      </c>
      <c r="D259" s="5">
        <v>11</v>
      </c>
      <c r="E259" s="28">
        <v>0.55000000000000004</v>
      </c>
      <c r="F259" s="5" t="s">
        <v>52</v>
      </c>
      <c r="J259" s="25"/>
      <c r="L259" s="5"/>
      <c r="N259" s="21"/>
      <c r="O259" s="26"/>
    </row>
    <row r="260" spans="1:15" x14ac:dyDescent="0.2">
      <c r="A260" s="28">
        <v>3012</v>
      </c>
      <c r="B260" s="18">
        <v>9.7232876712328764</v>
      </c>
      <c r="C260" s="28" t="s">
        <v>10</v>
      </c>
      <c r="D260" s="5">
        <v>8</v>
      </c>
      <c r="E260" s="28">
        <v>0.9</v>
      </c>
      <c r="F260" s="5" t="s">
        <v>52</v>
      </c>
      <c r="J260" s="25"/>
      <c r="L260" s="5"/>
      <c r="O260" s="26"/>
    </row>
    <row r="261" spans="1:15" x14ac:dyDescent="0.2">
      <c r="A261" s="28">
        <v>3012</v>
      </c>
      <c r="B261" s="18">
        <v>9.7232876712328764</v>
      </c>
      <c r="C261" s="28" t="s">
        <v>10</v>
      </c>
      <c r="D261" s="5">
        <v>5</v>
      </c>
      <c r="E261" s="28">
        <v>0.8</v>
      </c>
      <c r="F261" s="5" t="s">
        <v>52</v>
      </c>
      <c r="J261" s="25"/>
      <c r="L261" s="5"/>
      <c r="O261" s="26"/>
    </row>
    <row r="262" spans="1:15" x14ac:dyDescent="0.2">
      <c r="A262" s="28">
        <v>3012</v>
      </c>
      <c r="B262" s="18">
        <v>9.7232876712328764</v>
      </c>
      <c r="C262" s="28" t="s">
        <v>10</v>
      </c>
      <c r="D262" s="5">
        <v>11</v>
      </c>
      <c r="E262" s="28">
        <v>0.6</v>
      </c>
      <c r="F262" s="5" t="s">
        <v>52</v>
      </c>
      <c r="J262" s="25"/>
      <c r="L262" s="5"/>
      <c r="O262" s="26"/>
    </row>
    <row r="263" spans="1:15" x14ac:dyDescent="0.2">
      <c r="A263" s="28">
        <v>3013</v>
      </c>
      <c r="B263" s="18">
        <v>7.8493150684931505</v>
      </c>
      <c r="C263" s="28" t="s">
        <v>9</v>
      </c>
      <c r="D263" s="5">
        <v>8</v>
      </c>
      <c r="E263" s="28">
        <v>0.85</v>
      </c>
      <c r="F263" s="5" t="s">
        <v>52</v>
      </c>
      <c r="J263" s="25"/>
      <c r="L263" s="5"/>
      <c r="O263" s="26"/>
    </row>
    <row r="264" spans="1:15" x14ac:dyDescent="0.2">
      <c r="A264" s="28">
        <v>3013</v>
      </c>
      <c r="B264" s="18">
        <v>7.8493150684931505</v>
      </c>
      <c r="C264" s="28" t="s">
        <v>9</v>
      </c>
      <c r="D264" s="5">
        <v>5</v>
      </c>
      <c r="E264" s="28">
        <v>0.8</v>
      </c>
      <c r="F264" s="5" t="s">
        <v>52</v>
      </c>
      <c r="J264" s="25"/>
      <c r="L264" s="5"/>
      <c r="O264" s="26"/>
    </row>
    <row r="265" spans="1:15" x14ac:dyDescent="0.2">
      <c r="A265" s="28">
        <v>3013</v>
      </c>
      <c r="B265" s="18">
        <v>7.8493150684931505</v>
      </c>
      <c r="C265" s="28" t="s">
        <v>9</v>
      </c>
      <c r="D265" s="5">
        <v>11</v>
      </c>
      <c r="E265" s="28">
        <v>0.6</v>
      </c>
      <c r="F265" s="5" t="s">
        <v>52</v>
      </c>
      <c r="J265" s="25"/>
      <c r="L265" s="5"/>
      <c r="O265" s="26"/>
    </row>
    <row r="266" spans="1:15" x14ac:dyDescent="0.2">
      <c r="A266" s="28">
        <v>4004</v>
      </c>
      <c r="B266" s="18">
        <v>9.5698630136986296</v>
      </c>
      <c r="C266" s="28" t="s">
        <v>9</v>
      </c>
      <c r="D266" s="5">
        <v>11</v>
      </c>
      <c r="E266" s="28">
        <v>0.8</v>
      </c>
      <c r="F266" s="5" t="s">
        <v>52</v>
      </c>
      <c r="J266" s="25"/>
      <c r="L266" s="5"/>
      <c r="O266" s="26"/>
    </row>
    <row r="267" spans="1:15" x14ac:dyDescent="0.2">
      <c r="A267" s="28">
        <v>4004</v>
      </c>
      <c r="B267" s="18">
        <v>9.5698630136986296</v>
      </c>
      <c r="C267" s="28" t="s">
        <v>9</v>
      </c>
      <c r="D267" s="5">
        <v>5</v>
      </c>
      <c r="E267" s="28">
        <v>0.8</v>
      </c>
      <c r="F267" s="5" t="s">
        <v>52</v>
      </c>
      <c r="J267" s="25"/>
      <c r="L267" s="5"/>
      <c r="O267" s="26"/>
    </row>
    <row r="268" spans="1:15" x14ac:dyDescent="0.2">
      <c r="A268" s="28">
        <v>4004</v>
      </c>
      <c r="B268" s="18">
        <v>9.5698630136986296</v>
      </c>
      <c r="C268" s="28" t="s">
        <v>9</v>
      </c>
      <c r="D268" s="5">
        <v>8</v>
      </c>
      <c r="E268" s="28">
        <v>0.75</v>
      </c>
      <c r="F268" s="5" t="s">
        <v>52</v>
      </c>
      <c r="J268" s="25"/>
      <c r="L268" s="5"/>
      <c r="O268" s="26"/>
    </row>
    <row r="269" spans="1:15" x14ac:dyDescent="0.2">
      <c r="A269" s="28">
        <v>4005</v>
      </c>
      <c r="B269" s="18">
        <v>11.232876712328768</v>
      </c>
      <c r="C269" s="28" t="s">
        <v>10</v>
      </c>
      <c r="D269" s="5">
        <v>5</v>
      </c>
      <c r="E269" s="28">
        <v>0.85</v>
      </c>
      <c r="F269" s="5" t="s">
        <v>52</v>
      </c>
      <c r="J269" s="25"/>
      <c r="L269" s="5"/>
      <c r="O269" s="26"/>
    </row>
    <row r="270" spans="1:15" x14ac:dyDescent="0.2">
      <c r="A270" s="28">
        <v>4005</v>
      </c>
      <c r="B270" s="18">
        <v>11.232876712328768</v>
      </c>
      <c r="C270" s="28" t="s">
        <v>10</v>
      </c>
      <c r="D270" s="5">
        <v>11</v>
      </c>
      <c r="E270" s="28">
        <v>0.65</v>
      </c>
      <c r="F270" s="5" t="s">
        <v>52</v>
      </c>
      <c r="J270" s="25"/>
      <c r="L270" s="5"/>
      <c r="O270" s="26"/>
    </row>
    <row r="271" spans="1:15" x14ac:dyDescent="0.2">
      <c r="A271" s="28">
        <v>4005</v>
      </c>
      <c r="B271" s="18">
        <v>11.232876712328768</v>
      </c>
      <c r="C271" s="28" t="s">
        <v>10</v>
      </c>
      <c r="D271" s="5">
        <v>8</v>
      </c>
      <c r="E271" s="28">
        <v>0.75</v>
      </c>
      <c r="F271" s="5" t="s">
        <v>52</v>
      </c>
      <c r="J271" s="25"/>
      <c r="L271" s="5"/>
      <c r="O271" s="26"/>
    </row>
    <row r="272" spans="1:15" x14ac:dyDescent="0.2">
      <c r="A272" s="28">
        <v>4006</v>
      </c>
      <c r="B272" s="18">
        <v>8.632876712328768</v>
      </c>
      <c r="C272" s="28" t="s">
        <v>9</v>
      </c>
      <c r="D272" s="5">
        <v>5</v>
      </c>
      <c r="E272" s="28">
        <v>0.65</v>
      </c>
      <c r="F272" s="5" t="s">
        <v>52</v>
      </c>
      <c r="J272" s="25"/>
      <c r="L272" s="5"/>
      <c r="N272" s="21"/>
      <c r="O272" s="26"/>
    </row>
    <row r="273" spans="1:15" x14ac:dyDescent="0.2">
      <c r="A273" s="28">
        <v>4006</v>
      </c>
      <c r="B273" s="18">
        <v>8.632876712328768</v>
      </c>
      <c r="C273" s="28" t="s">
        <v>9</v>
      </c>
      <c r="D273" s="5">
        <v>8</v>
      </c>
      <c r="E273" s="28">
        <v>0.5</v>
      </c>
      <c r="F273" s="5" t="s">
        <v>52</v>
      </c>
      <c r="J273" s="25"/>
      <c r="L273" s="5"/>
      <c r="N273" s="21"/>
      <c r="O273" s="26"/>
    </row>
    <row r="274" spans="1:15" x14ac:dyDescent="0.2">
      <c r="A274" s="28">
        <v>4006</v>
      </c>
      <c r="B274" s="18">
        <v>8.632876712328768</v>
      </c>
      <c r="C274" s="28" t="s">
        <v>9</v>
      </c>
      <c r="D274" s="5">
        <v>11</v>
      </c>
      <c r="E274" s="28">
        <v>0.6</v>
      </c>
      <c r="F274" s="5" t="s">
        <v>52</v>
      </c>
      <c r="J274" s="25"/>
      <c r="L274" s="5"/>
      <c r="N274" s="21"/>
      <c r="O274" s="26"/>
    </row>
    <row r="275" spans="1:15" x14ac:dyDescent="0.2">
      <c r="A275" s="28">
        <v>4007</v>
      </c>
      <c r="B275" s="18">
        <v>6.7863013698630139</v>
      </c>
      <c r="C275" s="28" t="s">
        <v>10</v>
      </c>
      <c r="D275" s="5">
        <v>11</v>
      </c>
      <c r="E275" s="28">
        <v>0.85</v>
      </c>
      <c r="F275" s="5" t="s">
        <v>52</v>
      </c>
      <c r="J275" s="25"/>
      <c r="L275" s="5"/>
      <c r="N275" s="21"/>
      <c r="O275" s="26"/>
    </row>
    <row r="276" spans="1:15" x14ac:dyDescent="0.2">
      <c r="A276" s="28">
        <v>4007</v>
      </c>
      <c r="B276" s="18">
        <v>6.7863013698630139</v>
      </c>
      <c r="C276" s="28" t="s">
        <v>10</v>
      </c>
      <c r="D276" s="5">
        <v>5</v>
      </c>
      <c r="E276" s="28">
        <v>0.85</v>
      </c>
      <c r="F276" s="5" t="s">
        <v>52</v>
      </c>
      <c r="J276" s="25"/>
      <c r="L276" s="5"/>
      <c r="N276" s="21"/>
      <c r="O276" s="26"/>
    </row>
    <row r="277" spans="1:15" x14ac:dyDescent="0.2">
      <c r="A277" s="28">
        <v>4007</v>
      </c>
      <c r="B277" s="18">
        <v>6.7863013698630139</v>
      </c>
      <c r="C277" s="28" t="s">
        <v>10</v>
      </c>
      <c r="D277" s="5">
        <v>8</v>
      </c>
      <c r="E277" s="28">
        <v>0.75</v>
      </c>
      <c r="F277" s="5" t="s">
        <v>52</v>
      </c>
      <c r="J277" s="25"/>
      <c r="L277" s="5"/>
      <c r="N277" s="21"/>
      <c r="O277" s="26"/>
    </row>
    <row r="278" spans="1:15" x14ac:dyDescent="0.2">
      <c r="A278" s="28">
        <v>4008</v>
      </c>
      <c r="B278" s="18">
        <v>10.531506849315068</v>
      </c>
      <c r="C278" s="28" t="s">
        <v>10</v>
      </c>
      <c r="D278" s="5">
        <v>8</v>
      </c>
      <c r="E278" s="28">
        <v>0.95</v>
      </c>
      <c r="F278" s="5" t="s">
        <v>52</v>
      </c>
      <c r="J278" s="25"/>
      <c r="L278" s="5"/>
      <c r="O278" s="26"/>
    </row>
    <row r="279" spans="1:15" x14ac:dyDescent="0.2">
      <c r="A279" s="28">
        <v>4008</v>
      </c>
      <c r="B279" s="18">
        <v>10.531506849315068</v>
      </c>
      <c r="C279" s="28" t="s">
        <v>10</v>
      </c>
      <c r="D279" s="5">
        <v>11</v>
      </c>
      <c r="E279" s="28">
        <v>0.8</v>
      </c>
      <c r="F279" s="5" t="s">
        <v>52</v>
      </c>
      <c r="J279" s="25"/>
      <c r="L279" s="5"/>
      <c r="O279" s="26"/>
    </row>
    <row r="280" spans="1:15" x14ac:dyDescent="0.2">
      <c r="A280" s="28">
        <v>4008</v>
      </c>
      <c r="B280" s="18">
        <v>10.531506849315068</v>
      </c>
      <c r="C280" s="28" t="s">
        <v>10</v>
      </c>
      <c r="D280" s="5">
        <v>5</v>
      </c>
      <c r="E280" s="28">
        <v>0.75</v>
      </c>
      <c r="F280" s="5" t="s">
        <v>52</v>
      </c>
      <c r="J280" s="25"/>
      <c r="L280" s="5"/>
      <c r="O280" s="26"/>
    </row>
    <row r="281" spans="1:15" x14ac:dyDescent="0.2">
      <c r="A281" s="28">
        <v>4009</v>
      </c>
      <c r="B281" s="18">
        <v>5.4082191780821915</v>
      </c>
      <c r="C281" s="28" t="s">
        <v>10</v>
      </c>
      <c r="D281" s="5">
        <v>5</v>
      </c>
      <c r="E281" s="28">
        <v>0.75</v>
      </c>
      <c r="F281" s="5" t="s">
        <v>52</v>
      </c>
      <c r="J281" s="25"/>
      <c r="L281" s="5"/>
      <c r="O281" s="26"/>
    </row>
    <row r="282" spans="1:15" x14ac:dyDescent="0.2">
      <c r="A282" s="28">
        <v>4009</v>
      </c>
      <c r="B282" s="18">
        <v>5.4082191780821915</v>
      </c>
      <c r="C282" s="28" t="s">
        <v>10</v>
      </c>
      <c r="D282" s="5">
        <v>8</v>
      </c>
      <c r="E282" s="28">
        <v>0.6</v>
      </c>
      <c r="F282" s="5" t="s">
        <v>52</v>
      </c>
      <c r="J282" s="25"/>
      <c r="L282" s="5"/>
      <c r="O282" s="26"/>
    </row>
    <row r="283" spans="1:15" x14ac:dyDescent="0.2">
      <c r="A283" s="28">
        <v>4009</v>
      </c>
      <c r="B283" s="18">
        <v>5.4082191780821915</v>
      </c>
      <c r="C283" s="28" t="s">
        <v>10</v>
      </c>
      <c r="D283" s="5">
        <v>11</v>
      </c>
      <c r="E283" s="28">
        <v>0.4</v>
      </c>
      <c r="F283" s="5" t="s">
        <v>52</v>
      </c>
      <c r="J283" s="25"/>
      <c r="L283" s="5"/>
      <c r="O283" s="26"/>
    </row>
    <row r="284" spans="1:15" x14ac:dyDescent="0.2">
      <c r="A284" s="28">
        <v>4012</v>
      </c>
      <c r="B284" s="18">
        <v>9.0356164383561648</v>
      </c>
      <c r="C284" s="28" t="s">
        <v>10</v>
      </c>
      <c r="D284" s="5">
        <v>5</v>
      </c>
      <c r="E284" s="28">
        <v>0.8</v>
      </c>
      <c r="F284" s="5" t="s">
        <v>52</v>
      </c>
      <c r="J284" s="25"/>
      <c r="L284" s="5"/>
      <c r="O284" s="26"/>
    </row>
    <row r="285" spans="1:15" x14ac:dyDescent="0.2">
      <c r="A285" s="28">
        <v>4012</v>
      </c>
      <c r="B285" s="18">
        <v>9.0356164383561648</v>
      </c>
      <c r="C285" s="28" t="s">
        <v>10</v>
      </c>
      <c r="D285" s="5">
        <v>8</v>
      </c>
      <c r="E285" s="28">
        <v>0.75</v>
      </c>
      <c r="F285" s="5" t="s">
        <v>52</v>
      </c>
      <c r="J285" s="25"/>
      <c r="L285" s="5"/>
      <c r="O285" s="26"/>
    </row>
    <row r="286" spans="1:15" x14ac:dyDescent="0.2">
      <c r="A286" s="28">
        <v>4012</v>
      </c>
      <c r="B286" s="18">
        <v>9.0356164383561648</v>
      </c>
      <c r="C286" s="28" t="s">
        <v>10</v>
      </c>
      <c r="D286" s="5">
        <v>11</v>
      </c>
      <c r="E286" s="28">
        <v>0.6</v>
      </c>
      <c r="F286" s="5" t="s">
        <v>52</v>
      </c>
      <c r="J286" s="25"/>
      <c r="L286" s="5"/>
      <c r="O286" s="26"/>
    </row>
    <row r="287" spans="1:15" x14ac:dyDescent="0.2">
      <c r="A287" s="28">
        <v>4013</v>
      </c>
      <c r="B287" s="18">
        <v>8.4876712328767123</v>
      </c>
      <c r="C287" s="28" t="s">
        <v>10</v>
      </c>
      <c r="D287" s="5">
        <v>8</v>
      </c>
      <c r="E287" s="28">
        <v>0.55000000000000004</v>
      </c>
      <c r="F287" s="5" t="s">
        <v>52</v>
      </c>
      <c r="J287" s="25"/>
      <c r="L287" s="5"/>
      <c r="O287" s="26"/>
    </row>
    <row r="288" spans="1:15" x14ac:dyDescent="0.2">
      <c r="A288" s="28">
        <v>4013</v>
      </c>
      <c r="B288" s="18">
        <v>8.4876712328767123</v>
      </c>
      <c r="C288" s="28" t="s">
        <v>10</v>
      </c>
      <c r="D288" s="5">
        <v>11</v>
      </c>
      <c r="E288" s="28">
        <v>0.4</v>
      </c>
      <c r="F288" s="5" t="s">
        <v>52</v>
      </c>
      <c r="J288" s="25"/>
      <c r="L288" s="5"/>
      <c r="O288" s="26"/>
    </row>
    <row r="289" spans="1:16" x14ac:dyDescent="0.2">
      <c r="A289" s="28">
        <v>4013</v>
      </c>
      <c r="B289" s="18">
        <v>8.4876712328767123</v>
      </c>
      <c r="C289" s="28" t="s">
        <v>10</v>
      </c>
      <c r="D289" s="5">
        <v>5</v>
      </c>
      <c r="E289" s="28">
        <v>0.75</v>
      </c>
      <c r="F289" s="5" t="s">
        <v>52</v>
      </c>
      <c r="J289" s="25"/>
      <c r="L289" s="5"/>
      <c r="O289" s="26"/>
    </row>
    <row r="290" spans="1:16" x14ac:dyDescent="0.2">
      <c r="A290" s="28">
        <v>4014</v>
      </c>
      <c r="B290" s="18">
        <v>6.3561643835616435</v>
      </c>
      <c r="C290" s="28" t="s">
        <v>10</v>
      </c>
      <c r="D290" s="5">
        <v>5</v>
      </c>
      <c r="E290" s="28">
        <v>0.6</v>
      </c>
      <c r="F290" s="5" t="s">
        <v>52</v>
      </c>
      <c r="J290" s="25"/>
      <c r="L290" s="5"/>
      <c r="N290" s="21"/>
      <c r="O290" s="26"/>
    </row>
    <row r="291" spans="1:16" x14ac:dyDescent="0.2">
      <c r="A291" s="28">
        <v>4014</v>
      </c>
      <c r="B291" s="18">
        <v>6.3561643835616435</v>
      </c>
      <c r="C291" s="28" t="s">
        <v>10</v>
      </c>
      <c r="D291" s="5">
        <v>8</v>
      </c>
      <c r="E291" s="28">
        <v>0.55000000000000004</v>
      </c>
      <c r="F291" s="5" t="s">
        <v>52</v>
      </c>
      <c r="J291" s="25"/>
      <c r="L291" s="5"/>
      <c r="N291" s="21"/>
      <c r="O291" s="26"/>
    </row>
    <row r="292" spans="1:16" x14ac:dyDescent="0.2">
      <c r="A292" s="28">
        <v>4014</v>
      </c>
      <c r="B292" s="18">
        <v>6.3561643835616435</v>
      </c>
      <c r="C292" s="28" t="s">
        <v>10</v>
      </c>
      <c r="D292" s="5">
        <v>11</v>
      </c>
      <c r="E292" s="28">
        <v>0.4</v>
      </c>
      <c r="F292" s="5" t="s">
        <v>52</v>
      </c>
      <c r="J292" s="25"/>
      <c r="L292" s="5"/>
      <c r="N292" s="21"/>
      <c r="O292" s="26"/>
    </row>
    <row r="293" spans="1:16" x14ac:dyDescent="0.2">
      <c r="A293" s="28">
        <v>4015</v>
      </c>
      <c r="B293" s="18">
        <v>10.202739726027398</v>
      </c>
      <c r="C293" s="28" t="s">
        <v>9</v>
      </c>
      <c r="D293" s="5">
        <v>8</v>
      </c>
      <c r="E293" s="28">
        <v>0.8</v>
      </c>
      <c r="F293" s="5" t="s">
        <v>52</v>
      </c>
      <c r="J293" s="25"/>
      <c r="L293" s="5"/>
      <c r="N293" s="21"/>
      <c r="O293" s="26"/>
      <c r="P293" s="22"/>
    </row>
    <row r="294" spans="1:16" x14ac:dyDescent="0.2">
      <c r="A294" s="28">
        <v>4015</v>
      </c>
      <c r="B294" s="18">
        <v>10.202739726027398</v>
      </c>
      <c r="C294" s="28" t="s">
        <v>9</v>
      </c>
      <c r="D294" s="5">
        <v>5</v>
      </c>
      <c r="E294" s="28">
        <v>0.6</v>
      </c>
      <c r="F294" s="5" t="s">
        <v>52</v>
      </c>
      <c r="J294" s="25"/>
      <c r="L294" s="5"/>
      <c r="N294" s="21"/>
      <c r="O294" s="26"/>
      <c r="P294" s="22"/>
    </row>
    <row r="295" spans="1:16" x14ac:dyDescent="0.2">
      <c r="A295" s="28">
        <v>4015</v>
      </c>
      <c r="B295" s="18">
        <v>10.202739726027398</v>
      </c>
      <c r="C295" s="28" t="s">
        <v>9</v>
      </c>
      <c r="D295" s="5">
        <v>11</v>
      </c>
      <c r="E295" s="28">
        <v>0.6</v>
      </c>
      <c r="F295" s="5" t="s">
        <v>52</v>
      </c>
      <c r="J295" s="25"/>
      <c r="L295" s="5"/>
      <c r="N295" s="21"/>
      <c r="O295" s="26"/>
      <c r="P295" s="22"/>
    </row>
    <row r="296" spans="1:16" x14ac:dyDescent="0.2">
      <c r="A296" s="28">
        <v>4017</v>
      </c>
      <c r="B296" s="18">
        <v>5.3397260273972602</v>
      </c>
      <c r="C296" s="28" t="s">
        <v>10</v>
      </c>
      <c r="D296" s="5">
        <v>5</v>
      </c>
      <c r="E296" s="28">
        <v>0.6</v>
      </c>
      <c r="F296" s="5" t="s">
        <v>52</v>
      </c>
      <c r="J296" s="25"/>
      <c r="L296" s="5"/>
      <c r="O296" s="26"/>
    </row>
    <row r="297" spans="1:16" x14ac:dyDescent="0.2">
      <c r="A297" s="28">
        <v>4017</v>
      </c>
      <c r="B297" s="18">
        <v>5.3397260273972602</v>
      </c>
      <c r="C297" s="28" t="s">
        <v>10</v>
      </c>
      <c r="D297" s="5">
        <v>8</v>
      </c>
      <c r="E297" s="28">
        <v>0.5</v>
      </c>
      <c r="F297" s="5" t="s">
        <v>52</v>
      </c>
      <c r="J297" s="25"/>
      <c r="L297" s="5"/>
      <c r="O297" s="26"/>
    </row>
    <row r="298" spans="1:16" x14ac:dyDescent="0.2">
      <c r="A298" s="28">
        <v>4017</v>
      </c>
      <c r="B298" s="18">
        <v>5.3397260273972602</v>
      </c>
      <c r="C298" s="28" t="s">
        <v>10</v>
      </c>
      <c r="D298" s="5">
        <v>11</v>
      </c>
      <c r="E298" s="28">
        <v>0.6</v>
      </c>
      <c r="F298" s="5" t="s">
        <v>52</v>
      </c>
      <c r="J298" s="25"/>
      <c r="L298" s="5"/>
      <c r="O298" s="26"/>
    </row>
    <row r="299" spans="1:16" x14ac:dyDescent="0.2">
      <c r="A299" s="28">
        <v>4018</v>
      </c>
      <c r="B299" s="18">
        <v>6.3863013698630136</v>
      </c>
      <c r="C299" s="28" t="s">
        <v>10</v>
      </c>
      <c r="D299" s="5">
        <v>5</v>
      </c>
      <c r="E299" s="28">
        <v>0.95</v>
      </c>
      <c r="F299" s="5" t="s">
        <v>52</v>
      </c>
      <c r="J299" s="25"/>
      <c r="L299" s="5"/>
      <c r="O299" s="26"/>
    </row>
    <row r="300" spans="1:16" x14ac:dyDescent="0.2">
      <c r="A300" s="28">
        <v>4018</v>
      </c>
      <c r="B300" s="18">
        <v>6.3863013698630136</v>
      </c>
      <c r="C300" s="28" t="s">
        <v>10</v>
      </c>
      <c r="D300" s="5">
        <v>11</v>
      </c>
      <c r="E300" s="28">
        <v>0.75</v>
      </c>
      <c r="F300" s="5" t="s">
        <v>52</v>
      </c>
      <c r="J300" s="25"/>
      <c r="L300" s="5"/>
      <c r="O300" s="26"/>
    </row>
    <row r="301" spans="1:16" x14ac:dyDescent="0.2">
      <c r="A301" s="28">
        <v>4018</v>
      </c>
      <c r="B301" s="18">
        <v>6.3863013698630136</v>
      </c>
      <c r="C301" s="28" t="s">
        <v>10</v>
      </c>
      <c r="D301" s="5">
        <v>8</v>
      </c>
      <c r="E301" s="28">
        <v>0.7</v>
      </c>
      <c r="F301" s="5" t="s">
        <v>52</v>
      </c>
      <c r="J301" s="25"/>
      <c r="L301" s="5"/>
      <c r="O301" s="26"/>
    </row>
    <row r="302" spans="1:16" x14ac:dyDescent="0.2">
      <c r="A302" s="28">
        <v>4022</v>
      </c>
      <c r="B302" s="18">
        <v>5.5342465753424657</v>
      </c>
      <c r="C302" s="28" t="s">
        <v>10</v>
      </c>
      <c r="D302" s="5">
        <v>8</v>
      </c>
      <c r="E302" s="28">
        <v>0.85</v>
      </c>
      <c r="F302" s="5" t="s">
        <v>52</v>
      </c>
      <c r="J302" s="25"/>
      <c r="L302" s="5"/>
      <c r="N302" s="21"/>
      <c r="O302" s="26"/>
    </row>
    <row r="303" spans="1:16" x14ac:dyDescent="0.2">
      <c r="A303" s="28">
        <v>4022</v>
      </c>
      <c r="B303" s="18">
        <v>5.5342465753424657</v>
      </c>
      <c r="C303" s="28" t="s">
        <v>10</v>
      </c>
      <c r="D303" s="5">
        <v>11</v>
      </c>
      <c r="E303" s="28">
        <v>0.45</v>
      </c>
      <c r="F303" s="5" t="s">
        <v>52</v>
      </c>
      <c r="J303" s="25"/>
      <c r="L303" s="5"/>
      <c r="N303" s="21"/>
      <c r="O303" s="26"/>
    </row>
    <row r="304" spans="1:16" x14ac:dyDescent="0.2">
      <c r="A304" s="28">
        <v>4022</v>
      </c>
      <c r="B304" s="18">
        <v>5.5342465753424657</v>
      </c>
      <c r="C304" s="28" t="s">
        <v>10</v>
      </c>
      <c r="D304" s="5">
        <v>5</v>
      </c>
      <c r="E304" s="28">
        <v>0.85</v>
      </c>
      <c r="F304" s="5" t="s">
        <v>52</v>
      </c>
      <c r="J304" s="25"/>
      <c r="L304" s="5"/>
      <c r="N304" s="21"/>
      <c r="O304" s="26"/>
    </row>
    <row r="305" spans="1:15" x14ac:dyDescent="0.2">
      <c r="A305" s="28">
        <v>4025</v>
      </c>
      <c r="B305" s="18">
        <v>9.0410958904109595</v>
      </c>
      <c r="C305" s="28" t="s">
        <v>9</v>
      </c>
      <c r="D305" s="5">
        <v>8</v>
      </c>
      <c r="E305" s="28">
        <v>0.8</v>
      </c>
      <c r="F305" s="5" t="s">
        <v>52</v>
      </c>
      <c r="J305" s="25"/>
      <c r="L305" s="5"/>
      <c r="O305" s="26"/>
    </row>
    <row r="306" spans="1:15" x14ac:dyDescent="0.2">
      <c r="A306" s="28">
        <v>4025</v>
      </c>
      <c r="B306" s="18">
        <v>9.0410958904109595</v>
      </c>
      <c r="C306" s="28" t="s">
        <v>9</v>
      </c>
      <c r="D306" s="5">
        <v>11</v>
      </c>
      <c r="E306" s="28">
        <v>0.7</v>
      </c>
      <c r="F306" s="5" t="s">
        <v>52</v>
      </c>
      <c r="J306" s="25"/>
      <c r="L306" s="5"/>
      <c r="O306" s="26"/>
    </row>
    <row r="307" spans="1:15" x14ac:dyDescent="0.2">
      <c r="A307" s="28">
        <v>4025</v>
      </c>
      <c r="B307" s="18">
        <v>9.0410958904109595</v>
      </c>
      <c r="C307" s="28" t="s">
        <v>9</v>
      </c>
      <c r="D307" s="5">
        <v>5</v>
      </c>
      <c r="E307" s="28">
        <v>0.85</v>
      </c>
      <c r="F307" s="5" t="s">
        <v>52</v>
      </c>
      <c r="J307" s="25"/>
      <c r="L307" s="5"/>
      <c r="O307" s="26"/>
    </row>
    <row r="308" spans="1:15" x14ac:dyDescent="0.2">
      <c r="A308" s="28">
        <v>4026</v>
      </c>
      <c r="B308" s="18">
        <v>13.002739726027396</v>
      </c>
      <c r="C308" s="28" t="s">
        <v>10</v>
      </c>
      <c r="D308" s="5">
        <v>5</v>
      </c>
      <c r="E308" s="28">
        <v>0.95</v>
      </c>
      <c r="F308" s="5" t="s">
        <v>52</v>
      </c>
      <c r="J308" s="25"/>
      <c r="L308" s="5"/>
      <c r="O308" s="26"/>
    </row>
    <row r="309" spans="1:15" x14ac:dyDescent="0.2">
      <c r="A309" s="28">
        <v>4026</v>
      </c>
      <c r="B309" s="18">
        <v>13.002739726027396</v>
      </c>
      <c r="C309" s="28" t="s">
        <v>10</v>
      </c>
      <c r="D309" s="5">
        <v>8</v>
      </c>
      <c r="E309" s="28">
        <v>0.95</v>
      </c>
      <c r="F309" s="5" t="s">
        <v>52</v>
      </c>
      <c r="J309" s="25"/>
      <c r="L309" s="5"/>
      <c r="O309" s="26"/>
    </row>
    <row r="310" spans="1:15" x14ac:dyDescent="0.2">
      <c r="A310" s="28">
        <v>4026</v>
      </c>
      <c r="B310" s="18">
        <v>13.002739726027396</v>
      </c>
      <c r="C310" s="28" t="s">
        <v>10</v>
      </c>
      <c r="D310" s="5">
        <v>11</v>
      </c>
      <c r="E310" s="28">
        <v>0.6</v>
      </c>
      <c r="F310" s="5" t="s">
        <v>52</v>
      </c>
      <c r="J310" s="25"/>
      <c r="L310" s="5"/>
      <c r="O310" s="26"/>
    </row>
    <row r="311" spans="1:15" x14ac:dyDescent="0.2">
      <c r="A311" s="28">
        <v>4100</v>
      </c>
      <c r="B311" s="16">
        <v>9.6054794520547944</v>
      </c>
      <c r="C311" s="28" t="s">
        <v>9</v>
      </c>
      <c r="D311" s="5">
        <v>8</v>
      </c>
      <c r="E311" s="28">
        <v>0.8</v>
      </c>
      <c r="F311" s="5" t="s">
        <v>52</v>
      </c>
      <c r="J311" s="25"/>
      <c r="L311" s="5"/>
      <c r="N311" s="21"/>
      <c r="O311" s="26"/>
    </row>
    <row r="312" spans="1:15" x14ac:dyDescent="0.2">
      <c r="A312" s="28">
        <v>4100</v>
      </c>
      <c r="B312" s="16">
        <v>9.6054794520547944</v>
      </c>
      <c r="C312" s="28" t="s">
        <v>9</v>
      </c>
      <c r="D312" s="5">
        <v>11</v>
      </c>
      <c r="E312" s="28">
        <v>0.5</v>
      </c>
      <c r="F312" s="5" t="s">
        <v>52</v>
      </c>
      <c r="J312" s="25"/>
      <c r="L312" s="5"/>
      <c r="N312" s="21"/>
      <c r="O312" s="26"/>
    </row>
    <row r="313" spans="1:15" x14ac:dyDescent="0.2">
      <c r="A313" s="28">
        <v>4100</v>
      </c>
      <c r="B313" s="16">
        <v>9.6054794520547944</v>
      </c>
      <c r="C313" s="28" t="s">
        <v>9</v>
      </c>
      <c r="D313" s="5">
        <v>5</v>
      </c>
      <c r="E313" s="30">
        <v>0.8</v>
      </c>
      <c r="F313" s="5" t="s">
        <v>52</v>
      </c>
      <c r="J313" s="25"/>
      <c r="L313" s="5"/>
      <c r="N313" s="21"/>
      <c r="O313" s="26"/>
    </row>
    <row r="314" spans="1:15" x14ac:dyDescent="0.2">
      <c r="A314" s="28">
        <v>4101</v>
      </c>
      <c r="B314" s="18">
        <v>7.6849315068493151</v>
      </c>
      <c r="C314" s="28" t="s">
        <v>9</v>
      </c>
      <c r="D314" s="5">
        <v>5</v>
      </c>
      <c r="E314" s="30">
        <v>0.75</v>
      </c>
      <c r="F314" s="5" t="s">
        <v>52</v>
      </c>
      <c r="J314" s="25"/>
      <c r="L314" s="5"/>
      <c r="O314" s="26"/>
    </row>
    <row r="315" spans="1:15" x14ac:dyDescent="0.2">
      <c r="A315" s="28">
        <v>4101</v>
      </c>
      <c r="B315" s="18">
        <v>7.6849315068493151</v>
      </c>
      <c r="C315" s="28" t="s">
        <v>9</v>
      </c>
      <c r="D315" s="5">
        <v>8</v>
      </c>
      <c r="E315" s="28">
        <v>0.6</v>
      </c>
      <c r="F315" s="5" t="s">
        <v>52</v>
      </c>
      <c r="J315" s="25"/>
      <c r="L315" s="5"/>
      <c r="O315" s="26"/>
    </row>
    <row r="316" spans="1:15" x14ac:dyDescent="0.2">
      <c r="A316" s="28">
        <v>4101</v>
      </c>
      <c r="B316" s="18">
        <v>7.6849315068493151</v>
      </c>
      <c r="C316" s="28" t="s">
        <v>9</v>
      </c>
      <c r="D316" s="5">
        <v>11</v>
      </c>
      <c r="E316" s="28">
        <v>0.4</v>
      </c>
      <c r="F316" s="5" t="s">
        <v>52</v>
      </c>
      <c r="J316" s="25"/>
      <c r="L316" s="5"/>
      <c r="O316" s="26"/>
    </row>
    <row r="317" spans="1:15" x14ac:dyDescent="0.2">
      <c r="A317" s="28">
        <v>4102</v>
      </c>
      <c r="B317" s="16">
        <v>11.616438356164384</v>
      </c>
      <c r="C317" s="28" t="s">
        <v>10</v>
      </c>
      <c r="D317" s="5">
        <v>5</v>
      </c>
      <c r="E317" s="30">
        <v>0.95</v>
      </c>
      <c r="F317" s="5" t="s">
        <v>52</v>
      </c>
      <c r="J317" s="25"/>
      <c r="L317" s="5"/>
      <c r="N317" s="21"/>
      <c r="O317" s="26"/>
    </row>
    <row r="318" spans="1:15" x14ac:dyDescent="0.2">
      <c r="A318" s="28">
        <v>4102</v>
      </c>
      <c r="B318" s="16">
        <v>11.616438356164384</v>
      </c>
      <c r="C318" s="28" t="s">
        <v>10</v>
      </c>
      <c r="D318" s="5">
        <v>8</v>
      </c>
      <c r="E318" s="28">
        <v>0.8</v>
      </c>
      <c r="F318" s="5" t="s">
        <v>52</v>
      </c>
      <c r="J318" s="25"/>
      <c r="L318" s="5"/>
      <c r="N318" s="21"/>
      <c r="O318" s="26"/>
    </row>
    <row r="319" spans="1:15" x14ac:dyDescent="0.2">
      <c r="A319" s="28">
        <v>4102</v>
      </c>
      <c r="B319" s="16">
        <v>11.616438356164384</v>
      </c>
      <c r="C319" s="28" t="s">
        <v>10</v>
      </c>
      <c r="D319" s="5">
        <v>11</v>
      </c>
      <c r="E319" s="28">
        <v>0.6</v>
      </c>
      <c r="F319" s="5" t="s">
        <v>52</v>
      </c>
      <c r="J319" s="25"/>
      <c r="L319" s="5"/>
      <c r="N319" s="21"/>
      <c r="O319" s="26"/>
    </row>
    <row r="320" spans="1:15" x14ac:dyDescent="0.2">
      <c r="A320" s="28">
        <v>4103</v>
      </c>
      <c r="B320" s="18">
        <v>9.5123287671232877</v>
      </c>
      <c r="C320" s="28" t="s">
        <v>9</v>
      </c>
      <c r="D320" s="5">
        <v>5</v>
      </c>
      <c r="E320" s="28">
        <v>0.9</v>
      </c>
      <c r="F320" s="5" t="s">
        <v>52</v>
      </c>
      <c r="J320" s="25"/>
      <c r="L320" s="5"/>
      <c r="N320" s="21"/>
      <c r="O320" s="26"/>
    </row>
    <row r="321" spans="1:15" x14ac:dyDescent="0.2">
      <c r="A321" s="28">
        <v>4103</v>
      </c>
      <c r="B321" s="18">
        <v>9.5123287671232877</v>
      </c>
      <c r="C321" s="28" t="s">
        <v>9</v>
      </c>
      <c r="D321" s="5">
        <v>8</v>
      </c>
      <c r="E321" s="28">
        <v>0.6</v>
      </c>
      <c r="F321" s="5" t="s">
        <v>52</v>
      </c>
      <c r="J321" s="25"/>
      <c r="L321" s="5"/>
      <c r="N321" s="21"/>
      <c r="O321" s="26"/>
    </row>
    <row r="322" spans="1:15" x14ac:dyDescent="0.2">
      <c r="A322" s="28">
        <v>4103</v>
      </c>
      <c r="B322" s="18">
        <v>9.5123287671232877</v>
      </c>
      <c r="C322" s="28" t="s">
        <v>9</v>
      </c>
      <c r="D322" s="5">
        <v>11</v>
      </c>
      <c r="E322" s="28">
        <v>0.55000000000000004</v>
      </c>
      <c r="F322" s="5" t="s">
        <v>52</v>
      </c>
      <c r="J322" s="25"/>
      <c r="L322" s="5"/>
      <c r="N322" s="21"/>
      <c r="O322" s="26"/>
    </row>
    <row r="323" spans="1:15" x14ac:dyDescent="0.2">
      <c r="A323" s="28">
        <v>4104</v>
      </c>
      <c r="B323" s="16">
        <v>11.545205479452054</v>
      </c>
      <c r="C323" s="28" t="s">
        <v>10</v>
      </c>
      <c r="D323" s="5">
        <v>5</v>
      </c>
      <c r="E323" s="28">
        <v>0.95</v>
      </c>
      <c r="F323" s="5" t="s">
        <v>52</v>
      </c>
      <c r="J323" s="25"/>
      <c r="L323" s="5"/>
      <c r="O323" s="26"/>
    </row>
    <row r="324" spans="1:15" x14ac:dyDescent="0.2">
      <c r="A324" s="28">
        <v>4104</v>
      </c>
      <c r="B324" s="16">
        <v>11.545205479452054</v>
      </c>
      <c r="C324" s="28" t="s">
        <v>10</v>
      </c>
      <c r="D324" s="5">
        <v>8</v>
      </c>
      <c r="E324" s="28">
        <v>0.9</v>
      </c>
      <c r="F324" s="5" t="s">
        <v>52</v>
      </c>
      <c r="J324" s="25"/>
      <c r="L324" s="5"/>
      <c r="O324" s="26"/>
    </row>
    <row r="325" spans="1:15" x14ac:dyDescent="0.2">
      <c r="A325" s="28">
        <v>4104</v>
      </c>
      <c r="B325" s="16">
        <v>11.545205479452054</v>
      </c>
      <c r="C325" s="28" t="s">
        <v>10</v>
      </c>
      <c r="D325" s="5">
        <v>11</v>
      </c>
      <c r="E325" s="28">
        <v>0.65</v>
      </c>
      <c r="F325" s="5" t="s">
        <v>52</v>
      </c>
      <c r="J325" s="25"/>
      <c r="L325" s="5"/>
      <c r="O325" s="26"/>
    </row>
    <row r="326" spans="1:15" x14ac:dyDescent="0.2">
      <c r="A326" s="28">
        <v>4107</v>
      </c>
      <c r="B326" s="18">
        <v>7.4164383561643836</v>
      </c>
      <c r="C326" s="28" t="s">
        <v>10</v>
      </c>
      <c r="D326" s="5">
        <v>5</v>
      </c>
      <c r="E326" s="28">
        <v>0.9</v>
      </c>
      <c r="F326" s="5" t="s">
        <v>52</v>
      </c>
      <c r="J326" s="25"/>
      <c r="L326" s="5"/>
      <c r="N326" s="21"/>
      <c r="O326" s="26"/>
    </row>
    <row r="327" spans="1:15" x14ac:dyDescent="0.2">
      <c r="A327" s="28">
        <v>4107</v>
      </c>
      <c r="B327" s="18">
        <v>7.4164383561643836</v>
      </c>
      <c r="C327" s="28" t="s">
        <v>10</v>
      </c>
      <c r="D327" s="5">
        <v>8</v>
      </c>
      <c r="E327" s="30">
        <v>0.95</v>
      </c>
      <c r="F327" s="5" t="s">
        <v>52</v>
      </c>
      <c r="J327" s="25"/>
      <c r="L327" s="5"/>
      <c r="N327" s="21"/>
      <c r="O327" s="26"/>
    </row>
    <row r="328" spans="1:15" x14ac:dyDescent="0.2">
      <c r="A328" s="28">
        <v>4107</v>
      </c>
      <c r="B328" s="18">
        <v>7.4164383561643836</v>
      </c>
      <c r="C328" s="28" t="s">
        <v>10</v>
      </c>
      <c r="D328" s="5">
        <v>11</v>
      </c>
      <c r="E328" s="28">
        <v>0.8</v>
      </c>
      <c r="F328" s="5" t="s">
        <v>52</v>
      </c>
      <c r="J328" s="25"/>
      <c r="L328" s="5"/>
      <c r="N328" s="21"/>
      <c r="O328" s="26"/>
    </row>
    <row r="329" spans="1:15" x14ac:dyDescent="0.2">
      <c r="A329" s="28">
        <v>4108</v>
      </c>
      <c r="B329" s="18">
        <v>4.6301369863013697</v>
      </c>
      <c r="C329" s="28" t="s">
        <v>10</v>
      </c>
      <c r="D329" s="5">
        <v>5</v>
      </c>
      <c r="E329" s="30">
        <v>0.55000000000000004</v>
      </c>
      <c r="F329" s="5" t="s">
        <v>52</v>
      </c>
      <c r="J329" s="25"/>
      <c r="L329" s="5"/>
      <c r="O329" s="26"/>
    </row>
    <row r="330" spans="1:15" x14ac:dyDescent="0.2">
      <c r="A330" s="28">
        <v>4108</v>
      </c>
      <c r="B330" s="18">
        <v>4.6301369863013697</v>
      </c>
      <c r="C330" s="28" t="s">
        <v>10</v>
      </c>
      <c r="D330" s="5">
        <v>8</v>
      </c>
      <c r="E330" s="30">
        <v>0.55000000000000004</v>
      </c>
      <c r="F330" s="5" t="s">
        <v>52</v>
      </c>
      <c r="J330" s="25"/>
      <c r="L330" s="5"/>
      <c r="O330" s="26"/>
    </row>
    <row r="331" spans="1:15" x14ac:dyDescent="0.2">
      <c r="A331" s="28">
        <v>4108</v>
      </c>
      <c r="B331" s="18">
        <v>4.6301369863013697</v>
      </c>
      <c r="C331" s="28" t="s">
        <v>10</v>
      </c>
      <c r="D331" s="5">
        <v>11</v>
      </c>
      <c r="E331" s="28">
        <v>0.15</v>
      </c>
      <c r="F331" s="5" t="s">
        <v>52</v>
      </c>
      <c r="J331" s="25"/>
      <c r="L331" s="5"/>
      <c r="O331" s="26"/>
    </row>
    <row r="332" spans="1:15" x14ac:dyDescent="0.2">
      <c r="A332" s="28">
        <v>4109</v>
      </c>
      <c r="B332" s="18">
        <v>14.923287671232877</v>
      </c>
      <c r="C332" s="28" t="s">
        <v>9</v>
      </c>
      <c r="D332" s="5">
        <v>5</v>
      </c>
      <c r="E332" s="30">
        <v>0.85</v>
      </c>
      <c r="F332" s="5" t="s">
        <v>52</v>
      </c>
      <c r="J332" s="25"/>
      <c r="L332" s="5"/>
      <c r="N332" s="21"/>
      <c r="O332" s="26"/>
    </row>
    <row r="333" spans="1:15" x14ac:dyDescent="0.2">
      <c r="A333" s="28">
        <v>4109</v>
      </c>
      <c r="B333" s="18">
        <v>14.923287671232877</v>
      </c>
      <c r="C333" s="28" t="s">
        <v>9</v>
      </c>
      <c r="D333" s="5">
        <v>8</v>
      </c>
      <c r="E333" s="30">
        <v>0.9</v>
      </c>
      <c r="F333" s="5" t="s">
        <v>52</v>
      </c>
      <c r="J333" s="25"/>
      <c r="L333" s="5"/>
      <c r="N333" s="21"/>
      <c r="O333" s="26"/>
    </row>
    <row r="334" spans="1:15" x14ac:dyDescent="0.2">
      <c r="A334" s="28">
        <v>4109</v>
      </c>
      <c r="B334" s="18">
        <v>14.923287671232877</v>
      </c>
      <c r="C334" s="28" t="s">
        <v>9</v>
      </c>
      <c r="D334" s="5">
        <v>11</v>
      </c>
      <c r="E334" s="28">
        <v>0.6</v>
      </c>
      <c r="F334" s="5" t="s">
        <v>52</v>
      </c>
      <c r="J334" s="25"/>
      <c r="L334" s="5"/>
      <c r="N334" s="21"/>
      <c r="O334" s="26"/>
    </row>
    <row r="335" spans="1:15" x14ac:dyDescent="0.2">
      <c r="A335" s="28">
        <v>4110</v>
      </c>
      <c r="B335" s="18">
        <v>11.893150684931507</v>
      </c>
      <c r="C335" s="28" t="s">
        <v>10</v>
      </c>
      <c r="D335" s="5">
        <v>5</v>
      </c>
      <c r="E335" s="30">
        <v>0.9</v>
      </c>
      <c r="F335" s="5" t="s">
        <v>52</v>
      </c>
      <c r="J335" s="25"/>
      <c r="L335" s="5"/>
      <c r="N335" s="21"/>
      <c r="O335" s="26"/>
    </row>
    <row r="336" spans="1:15" x14ac:dyDescent="0.2">
      <c r="A336" s="28">
        <v>4110</v>
      </c>
      <c r="B336" s="18">
        <v>11.893150684931507</v>
      </c>
      <c r="C336" s="28" t="s">
        <v>10</v>
      </c>
      <c r="D336" s="5">
        <v>8</v>
      </c>
      <c r="E336" s="28">
        <v>0.9</v>
      </c>
      <c r="F336" s="5" t="s">
        <v>52</v>
      </c>
      <c r="J336" s="25"/>
      <c r="L336" s="5"/>
      <c r="N336" s="21"/>
      <c r="O336" s="26"/>
    </row>
    <row r="337" spans="1:15" x14ac:dyDescent="0.2">
      <c r="A337" s="28">
        <v>4110</v>
      </c>
      <c r="B337" s="18">
        <v>11.893150684931507</v>
      </c>
      <c r="C337" s="28" t="s">
        <v>10</v>
      </c>
      <c r="D337" s="5">
        <v>11</v>
      </c>
      <c r="E337" s="28">
        <v>0.45</v>
      </c>
      <c r="F337" s="5" t="s">
        <v>52</v>
      </c>
      <c r="J337" s="25"/>
      <c r="L337" s="5"/>
      <c r="N337" s="21"/>
      <c r="O337" s="26"/>
    </row>
    <row r="338" spans="1:15" x14ac:dyDescent="0.2">
      <c r="A338" s="28">
        <v>4111</v>
      </c>
      <c r="B338" s="18">
        <v>9.6109589041095891</v>
      </c>
      <c r="C338" s="28" t="s">
        <v>10</v>
      </c>
      <c r="D338" s="5">
        <v>5</v>
      </c>
      <c r="E338" s="28">
        <v>0.95</v>
      </c>
      <c r="F338" s="5" t="s">
        <v>52</v>
      </c>
      <c r="J338" s="25"/>
      <c r="L338" s="5"/>
      <c r="O338" s="26"/>
    </row>
    <row r="339" spans="1:15" x14ac:dyDescent="0.2">
      <c r="A339" s="28">
        <v>4111</v>
      </c>
      <c r="B339" s="18">
        <v>9.6109589041095891</v>
      </c>
      <c r="C339" s="28" t="s">
        <v>10</v>
      </c>
      <c r="D339" s="5">
        <v>8</v>
      </c>
      <c r="E339" s="28">
        <v>0.85</v>
      </c>
      <c r="F339" s="5" t="s">
        <v>52</v>
      </c>
      <c r="J339" s="25"/>
      <c r="L339" s="5"/>
      <c r="O339" s="26"/>
    </row>
    <row r="340" spans="1:15" x14ac:dyDescent="0.2">
      <c r="A340" s="28">
        <v>4111</v>
      </c>
      <c r="B340" s="18">
        <v>9.6109589041095891</v>
      </c>
      <c r="C340" s="28" t="s">
        <v>10</v>
      </c>
      <c r="D340" s="5">
        <v>11</v>
      </c>
      <c r="E340" s="28">
        <v>0.85</v>
      </c>
      <c r="F340" s="5" t="s">
        <v>52</v>
      </c>
      <c r="J340" s="25"/>
      <c r="L340" s="5"/>
      <c r="O340" s="26"/>
    </row>
    <row r="341" spans="1:15" x14ac:dyDescent="0.2">
      <c r="A341" s="28">
        <v>4112</v>
      </c>
      <c r="B341" s="18">
        <v>9.4219178082191775</v>
      </c>
      <c r="C341" s="28" t="s">
        <v>10</v>
      </c>
      <c r="D341" s="5">
        <v>11</v>
      </c>
      <c r="E341" s="28">
        <v>0.8</v>
      </c>
      <c r="F341" s="5" t="s">
        <v>52</v>
      </c>
      <c r="J341" s="25"/>
      <c r="L341" s="5"/>
      <c r="O341" s="26"/>
    </row>
    <row r="342" spans="1:15" x14ac:dyDescent="0.2">
      <c r="A342" s="28">
        <v>4112</v>
      </c>
      <c r="B342" s="18">
        <v>9.4219178082191775</v>
      </c>
      <c r="C342" s="28" t="s">
        <v>10</v>
      </c>
      <c r="D342" s="5">
        <v>8</v>
      </c>
      <c r="E342" s="28">
        <v>0.7</v>
      </c>
      <c r="F342" s="5" t="s">
        <v>52</v>
      </c>
      <c r="J342" s="25"/>
      <c r="L342" s="5"/>
      <c r="O342" s="26"/>
    </row>
    <row r="343" spans="1:15" x14ac:dyDescent="0.2">
      <c r="A343" s="28">
        <v>4112</v>
      </c>
      <c r="B343" s="18">
        <v>9.4219178082191775</v>
      </c>
      <c r="C343" s="28" t="s">
        <v>10</v>
      </c>
      <c r="D343" s="5">
        <v>5</v>
      </c>
      <c r="E343" s="28">
        <v>0.85</v>
      </c>
      <c r="F343" s="5" t="s">
        <v>52</v>
      </c>
      <c r="J343" s="25"/>
      <c r="L343" s="5"/>
      <c r="O343" s="26"/>
    </row>
    <row r="344" spans="1:15" x14ac:dyDescent="0.2">
      <c r="A344" s="28">
        <v>4202</v>
      </c>
      <c r="B344" s="18">
        <v>8.4273972602739722</v>
      </c>
      <c r="C344" s="28" t="s">
        <v>9</v>
      </c>
      <c r="D344" s="5">
        <v>11</v>
      </c>
      <c r="E344" s="28">
        <v>0.75</v>
      </c>
      <c r="F344" s="5" t="s">
        <v>52</v>
      </c>
      <c r="J344" s="25"/>
      <c r="L344" s="5"/>
      <c r="O344" s="26"/>
    </row>
    <row r="345" spans="1:15" x14ac:dyDescent="0.2">
      <c r="A345" s="28">
        <v>4202</v>
      </c>
      <c r="B345" s="18">
        <v>8.4273972602739722</v>
      </c>
      <c r="C345" s="28" t="s">
        <v>9</v>
      </c>
      <c r="D345" s="5">
        <v>5</v>
      </c>
      <c r="E345" s="28">
        <v>0.7</v>
      </c>
      <c r="F345" s="5" t="s">
        <v>52</v>
      </c>
      <c r="J345" s="25"/>
      <c r="L345" s="5"/>
      <c r="O345" s="26"/>
    </row>
    <row r="346" spans="1:15" x14ac:dyDescent="0.2">
      <c r="A346" s="28">
        <v>4202</v>
      </c>
      <c r="B346" s="18">
        <v>8.4273972602739722</v>
      </c>
      <c r="C346" s="28" t="s">
        <v>9</v>
      </c>
      <c r="D346" s="5">
        <v>8</v>
      </c>
      <c r="E346" s="28">
        <v>0.65</v>
      </c>
      <c r="F346" s="5" t="s">
        <v>52</v>
      </c>
      <c r="J346" s="25"/>
      <c r="L346" s="5"/>
      <c r="O346" s="26"/>
    </row>
    <row r="347" spans="1:15" x14ac:dyDescent="0.2">
      <c r="A347" s="28">
        <v>4203</v>
      </c>
      <c r="B347" s="18">
        <v>6.912328767123288</v>
      </c>
      <c r="C347" s="28" t="s">
        <v>9</v>
      </c>
      <c r="D347" s="5">
        <v>8</v>
      </c>
      <c r="E347" s="28">
        <v>0.8</v>
      </c>
      <c r="F347" s="5" t="s">
        <v>52</v>
      </c>
      <c r="J347" s="25"/>
      <c r="L347" s="5"/>
      <c r="N347" s="21"/>
      <c r="O347" s="26"/>
    </row>
    <row r="348" spans="1:15" x14ac:dyDescent="0.2">
      <c r="A348" s="28">
        <v>4203</v>
      </c>
      <c r="B348" s="18">
        <v>6.912328767123288</v>
      </c>
      <c r="C348" s="28" t="s">
        <v>9</v>
      </c>
      <c r="D348" s="5">
        <v>11</v>
      </c>
      <c r="E348" s="28">
        <v>0.7</v>
      </c>
      <c r="F348" s="5" t="s">
        <v>52</v>
      </c>
      <c r="J348" s="25"/>
      <c r="L348" s="5"/>
      <c r="N348" s="21"/>
      <c r="O348" s="26"/>
    </row>
    <row r="349" spans="1:15" x14ac:dyDescent="0.2">
      <c r="A349" s="28">
        <v>4203</v>
      </c>
      <c r="B349" s="18">
        <v>6.912328767123288</v>
      </c>
      <c r="C349" s="28" t="s">
        <v>9</v>
      </c>
      <c r="D349" s="5">
        <v>5</v>
      </c>
      <c r="E349" s="28">
        <v>0.75</v>
      </c>
      <c r="F349" s="5" t="s">
        <v>52</v>
      </c>
      <c r="J349" s="25"/>
      <c r="L349" s="5"/>
      <c r="N349" s="21"/>
      <c r="O349" s="26"/>
    </row>
    <row r="350" spans="1:15" x14ac:dyDescent="0.2">
      <c r="A350" s="28">
        <v>4204</v>
      </c>
      <c r="B350" s="18">
        <v>14.578082191780823</v>
      </c>
      <c r="C350" s="28" t="s">
        <v>10</v>
      </c>
      <c r="D350" s="5">
        <v>5</v>
      </c>
      <c r="E350" s="28">
        <v>0.9</v>
      </c>
      <c r="F350" s="5" t="s">
        <v>52</v>
      </c>
      <c r="J350" s="25"/>
      <c r="L350" s="5"/>
      <c r="N350" s="21"/>
      <c r="O350" s="26"/>
    </row>
    <row r="351" spans="1:15" x14ac:dyDescent="0.2">
      <c r="A351" s="28">
        <v>4204</v>
      </c>
      <c r="B351" s="18">
        <v>14.578082191780823</v>
      </c>
      <c r="C351" s="28" t="s">
        <v>10</v>
      </c>
      <c r="D351" s="5">
        <v>8</v>
      </c>
      <c r="E351" s="28">
        <v>0.95</v>
      </c>
      <c r="F351" s="5" t="s">
        <v>52</v>
      </c>
      <c r="J351" s="25"/>
      <c r="L351" s="5"/>
      <c r="N351" s="21"/>
      <c r="O351" s="26"/>
    </row>
    <row r="352" spans="1:15" x14ac:dyDescent="0.2">
      <c r="A352" s="28">
        <v>4204</v>
      </c>
      <c r="B352" s="18">
        <v>14.578082191780823</v>
      </c>
      <c r="C352" s="28" t="s">
        <v>10</v>
      </c>
      <c r="D352" s="5">
        <v>11</v>
      </c>
      <c r="E352" s="28">
        <v>0.7</v>
      </c>
      <c r="F352" s="5" t="s">
        <v>52</v>
      </c>
      <c r="J352" s="25"/>
      <c r="L352" s="5"/>
      <c r="N352" s="21"/>
      <c r="O352" s="26"/>
    </row>
    <row r="353" spans="1:15" x14ac:dyDescent="0.2">
      <c r="A353" s="28">
        <v>5035</v>
      </c>
      <c r="B353" s="18">
        <v>10.005479452054795</v>
      </c>
      <c r="C353" s="28" t="s">
        <v>9</v>
      </c>
      <c r="D353" s="5">
        <v>5</v>
      </c>
      <c r="E353" s="28">
        <v>0.9</v>
      </c>
      <c r="F353" s="5" t="s">
        <v>52</v>
      </c>
      <c r="J353" s="25"/>
      <c r="L353" s="5"/>
      <c r="O353" s="26"/>
    </row>
    <row r="354" spans="1:15" x14ac:dyDescent="0.2">
      <c r="A354" s="28">
        <v>5035</v>
      </c>
      <c r="B354" s="18">
        <v>10.005479452054795</v>
      </c>
      <c r="C354" s="28" t="s">
        <v>9</v>
      </c>
      <c r="D354" s="5">
        <v>8</v>
      </c>
      <c r="E354" s="28">
        <v>0.85</v>
      </c>
      <c r="F354" s="5" t="s">
        <v>52</v>
      </c>
      <c r="J354" s="25"/>
      <c r="L354" s="5"/>
      <c r="O354" s="26"/>
    </row>
    <row r="355" spans="1:15" x14ac:dyDescent="0.2">
      <c r="A355" s="28">
        <v>5035</v>
      </c>
      <c r="B355" s="18">
        <v>10.005479452054795</v>
      </c>
      <c r="C355" s="28" t="s">
        <v>9</v>
      </c>
      <c r="D355" s="5">
        <v>11</v>
      </c>
      <c r="E355" s="28">
        <v>0.55000000000000004</v>
      </c>
      <c r="F355" s="5" t="s">
        <v>52</v>
      </c>
      <c r="J355" s="25"/>
      <c r="L355" s="5"/>
      <c r="O355" s="26"/>
    </row>
    <row r="356" spans="1:15" x14ac:dyDescent="0.2">
      <c r="A356" s="28" t="s">
        <v>22</v>
      </c>
      <c r="B356" s="18">
        <v>8.2899999999999991</v>
      </c>
      <c r="C356" s="28" t="s">
        <v>9</v>
      </c>
      <c r="D356" s="5">
        <v>11</v>
      </c>
      <c r="E356" s="28">
        <v>0.7</v>
      </c>
      <c r="F356" s="5" t="s">
        <v>52</v>
      </c>
      <c r="J356" s="25"/>
      <c r="L356" s="12"/>
      <c r="O356" s="26"/>
    </row>
    <row r="357" spans="1:15" x14ac:dyDescent="0.2">
      <c r="A357" s="28" t="s">
        <v>22</v>
      </c>
      <c r="B357" s="18">
        <v>8.2899999999999991</v>
      </c>
      <c r="C357" s="28" t="s">
        <v>9</v>
      </c>
      <c r="D357" s="5">
        <v>5</v>
      </c>
      <c r="E357" s="30">
        <v>0.8</v>
      </c>
      <c r="F357" s="5" t="s">
        <v>52</v>
      </c>
      <c r="J357" s="25"/>
      <c r="L357" s="12"/>
      <c r="O357" s="26"/>
    </row>
    <row r="358" spans="1:15" x14ac:dyDescent="0.2">
      <c r="A358" s="28" t="s">
        <v>22</v>
      </c>
      <c r="B358" s="18">
        <v>8.2899999999999991</v>
      </c>
      <c r="C358" s="28" t="s">
        <v>9</v>
      </c>
      <c r="D358" s="5">
        <v>8</v>
      </c>
      <c r="E358" s="28">
        <v>0.75</v>
      </c>
      <c r="F358" s="5" t="s">
        <v>52</v>
      </c>
      <c r="J358" s="25"/>
      <c r="L358" s="12"/>
      <c r="O358" s="26"/>
    </row>
    <row r="359" spans="1:15" x14ac:dyDescent="0.2">
      <c r="A359" s="28" t="s">
        <v>23</v>
      </c>
      <c r="B359" s="18">
        <v>6.18</v>
      </c>
      <c r="C359" s="28" t="s">
        <v>10</v>
      </c>
      <c r="D359" s="5">
        <v>5</v>
      </c>
      <c r="E359" s="30">
        <v>0.72</v>
      </c>
      <c r="F359" s="5" t="s">
        <v>52</v>
      </c>
      <c r="J359" s="25"/>
      <c r="L359" s="12"/>
      <c r="O359" s="26"/>
    </row>
    <row r="360" spans="1:15" x14ac:dyDescent="0.2">
      <c r="A360" s="28" t="s">
        <v>23</v>
      </c>
      <c r="B360" s="18">
        <v>6.18</v>
      </c>
      <c r="C360" s="28" t="s">
        <v>10</v>
      </c>
      <c r="D360" s="5">
        <v>8</v>
      </c>
      <c r="E360" s="28">
        <v>0.67</v>
      </c>
      <c r="F360" s="5" t="s">
        <v>52</v>
      </c>
      <c r="J360" s="25"/>
      <c r="L360" s="12"/>
      <c r="O360" s="26"/>
    </row>
    <row r="361" spans="1:15" x14ac:dyDescent="0.2">
      <c r="A361" s="28" t="s">
        <v>23</v>
      </c>
      <c r="B361" s="18">
        <v>6.18</v>
      </c>
      <c r="C361" s="28" t="s">
        <v>10</v>
      </c>
      <c r="D361" s="5">
        <v>11</v>
      </c>
      <c r="E361" s="28">
        <v>0.35</v>
      </c>
      <c r="F361" s="5" t="s">
        <v>52</v>
      </c>
      <c r="J361" s="25"/>
      <c r="L361" s="12"/>
      <c r="O361" s="26"/>
    </row>
    <row r="362" spans="1:15" x14ac:dyDescent="0.2">
      <c r="A362" s="28" t="s">
        <v>61</v>
      </c>
      <c r="B362" s="19">
        <v>5.4356164383561643</v>
      </c>
      <c r="C362" s="28" t="s">
        <v>9</v>
      </c>
      <c r="D362" s="5">
        <v>5</v>
      </c>
      <c r="E362" s="30">
        <v>0.7</v>
      </c>
      <c r="F362" s="5" t="s">
        <v>52</v>
      </c>
      <c r="J362" s="25"/>
      <c r="L362" s="5"/>
      <c r="O362" s="26"/>
    </row>
    <row r="363" spans="1:15" x14ac:dyDescent="0.2">
      <c r="A363" s="28" t="s">
        <v>61</v>
      </c>
      <c r="B363" s="19">
        <v>5.4356164383561643</v>
      </c>
      <c r="C363" s="28" t="s">
        <v>9</v>
      </c>
      <c r="D363" s="5">
        <v>8</v>
      </c>
      <c r="E363" s="28">
        <v>0.7</v>
      </c>
      <c r="F363" s="5" t="s">
        <v>52</v>
      </c>
      <c r="J363" s="25"/>
      <c r="L363" s="5"/>
      <c r="O363" s="26"/>
    </row>
    <row r="364" spans="1:15" x14ac:dyDescent="0.2">
      <c r="A364" s="28" t="s">
        <v>61</v>
      </c>
      <c r="B364" s="19">
        <v>5.4356164383561643</v>
      </c>
      <c r="C364" s="28" t="s">
        <v>9</v>
      </c>
      <c r="D364" s="5">
        <v>11</v>
      </c>
      <c r="E364" s="28">
        <v>0.45</v>
      </c>
      <c r="F364" s="5" t="s">
        <v>52</v>
      </c>
      <c r="J364" s="25"/>
      <c r="L364" s="5"/>
      <c r="O364" s="26"/>
    </row>
    <row r="365" spans="1:15" x14ac:dyDescent="0.2">
      <c r="A365" s="28" t="s">
        <v>26</v>
      </c>
      <c r="B365" s="18">
        <v>5.41</v>
      </c>
      <c r="C365" s="28" t="s">
        <v>9</v>
      </c>
      <c r="D365" s="5">
        <v>8</v>
      </c>
      <c r="E365" s="28">
        <v>0.35</v>
      </c>
      <c r="F365" s="5" t="s">
        <v>52</v>
      </c>
      <c r="J365" s="25"/>
      <c r="L365" s="5"/>
      <c r="O365" s="26"/>
    </row>
    <row r="366" spans="1:15" x14ac:dyDescent="0.2">
      <c r="A366" s="28" t="s">
        <v>26</v>
      </c>
      <c r="B366" s="18">
        <v>5.41</v>
      </c>
      <c r="C366" s="28" t="s">
        <v>9</v>
      </c>
      <c r="D366" s="5">
        <v>11</v>
      </c>
      <c r="E366" s="28">
        <v>0.3</v>
      </c>
      <c r="F366" s="5" t="s">
        <v>52</v>
      </c>
      <c r="J366" s="25"/>
      <c r="L366" s="5"/>
      <c r="O366" s="26"/>
    </row>
    <row r="367" spans="1:15" x14ac:dyDescent="0.2">
      <c r="A367" s="28" t="s">
        <v>26</v>
      </c>
      <c r="B367" s="18">
        <v>5.41</v>
      </c>
      <c r="C367" s="28" t="s">
        <v>9</v>
      </c>
      <c r="D367" s="5">
        <v>5</v>
      </c>
      <c r="E367" s="28">
        <v>0.8</v>
      </c>
      <c r="F367" s="5" t="s">
        <v>52</v>
      </c>
      <c r="J367" s="25"/>
      <c r="L367" s="5"/>
      <c r="O367" s="26"/>
    </row>
    <row r="368" spans="1:15" x14ac:dyDescent="0.2">
      <c r="A368" s="28" t="s">
        <v>27</v>
      </c>
      <c r="B368" s="18">
        <v>8.17</v>
      </c>
      <c r="C368" s="28" t="s">
        <v>9</v>
      </c>
      <c r="D368" s="5">
        <v>11</v>
      </c>
      <c r="E368" s="28">
        <v>0.5</v>
      </c>
      <c r="F368" s="5" t="s">
        <v>52</v>
      </c>
      <c r="J368" s="25"/>
      <c r="L368" s="5"/>
      <c r="O368" s="26"/>
    </row>
    <row r="369" spans="1:15" x14ac:dyDescent="0.2">
      <c r="A369" s="28" t="s">
        <v>27</v>
      </c>
      <c r="B369" s="18">
        <v>8.17</v>
      </c>
      <c r="C369" s="28" t="s">
        <v>9</v>
      </c>
      <c r="D369" s="5">
        <v>5</v>
      </c>
      <c r="E369" s="28">
        <v>0.75</v>
      </c>
      <c r="F369" s="5" t="s">
        <v>52</v>
      </c>
      <c r="J369" s="25"/>
      <c r="L369" s="5"/>
      <c r="O369" s="26"/>
    </row>
    <row r="370" spans="1:15" x14ac:dyDescent="0.2">
      <c r="A370" s="28" t="s">
        <v>27</v>
      </c>
      <c r="B370" s="18">
        <v>8.17</v>
      </c>
      <c r="C370" s="28" t="s">
        <v>9</v>
      </c>
      <c r="D370" s="5">
        <v>8</v>
      </c>
      <c r="E370" s="28">
        <v>0.75</v>
      </c>
      <c r="F370" s="5" t="s">
        <v>52</v>
      </c>
      <c r="J370" s="25"/>
      <c r="L370" s="5"/>
      <c r="O370" s="26"/>
    </row>
    <row r="371" spans="1:15" x14ac:dyDescent="0.2">
      <c r="A371" s="28" t="s">
        <v>37</v>
      </c>
      <c r="B371" s="18">
        <v>5.26</v>
      </c>
      <c r="C371" s="28" t="s">
        <v>9</v>
      </c>
      <c r="D371" s="5">
        <v>5</v>
      </c>
      <c r="E371" s="28">
        <v>0.7</v>
      </c>
      <c r="F371" s="5" t="s">
        <v>52</v>
      </c>
      <c r="J371" s="25"/>
      <c r="L371" s="5"/>
      <c r="N371" s="21"/>
      <c r="O371" s="26"/>
    </row>
    <row r="372" spans="1:15" x14ac:dyDescent="0.2">
      <c r="A372" s="28" t="s">
        <v>37</v>
      </c>
      <c r="B372" s="18">
        <v>5.26</v>
      </c>
      <c r="C372" s="28" t="s">
        <v>9</v>
      </c>
      <c r="D372" s="5">
        <v>8</v>
      </c>
      <c r="E372" s="28">
        <v>0.5</v>
      </c>
      <c r="F372" s="5" t="s">
        <v>52</v>
      </c>
      <c r="J372" s="25"/>
      <c r="L372" s="5"/>
      <c r="N372" s="21"/>
      <c r="O372" s="26"/>
    </row>
    <row r="373" spans="1:15" x14ac:dyDescent="0.2">
      <c r="A373" s="28" t="s">
        <v>37</v>
      </c>
      <c r="B373" s="18">
        <v>5.26</v>
      </c>
      <c r="C373" s="28" t="s">
        <v>9</v>
      </c>
      <c r="D373" s="5">
        <v>11</v>
      </c>
      <c r="E373" s="28">
        <v>0.55000000000000004</v>
      </c>
      <c r="F373" s="5" t="s">
        <v>52</v>
      </c>
      <c r="J373" s="25"/>
      <c r="L373" s="5"/>
      <c r="N373" s="21"/>
      <c r="O373" s="26"/>
    </row>
    <row r="374" spans="1:15" x14ac:dyDescent="0.2">
      <c r="A374" s="28" t="s">
        <v>62</v>
      </c>
      <c r="B374" s="19">
        <v>5.3342465753424655</v>
      </c>
      <c r="C374" s="28" t="s">
        <v>9</v>
      </c>
      <c r="D374" s="5">
        <v>11</v>
      </c>
      <c r="E374" s="28">
        <v>0.5</v>
      </c>
      <c r="F374" s="5" t="s">
        <v>52</v>
      </c>
      <c r="J374" s="25"/>
      <c r="L374" s="5"/>
      <c r="N374" s="21"/>
      <c r="O374" s="26"/>
    </row>
    <row r="375" spans="1:15" x14ac:dyDescent="0.2">
      <c r="A375" s="28" t="s">
        <v>62</v>
      </c>
      <c r="B375" s="19">
        <v>5.3342465753424655</v>
      </c>
      <c r="C375" s="28" t="s">
        <v>9</v>
      </c>
      <c r="D375" s="5">
        <v>5</v>
      </c>
      <c r="E375" s="28">
        <v>0.8</v>
      </c>
      <c r="F375" s="5" t="s">
        <v>52</v>
      </c>
      <c r="J375" s="25"/>
      <c r="L375" s="5"/>
      <c r="N375" s="21"/>
      <c r="O375" s="26"/>
    </row>
    <row r="376" spans="1:15" x14ac:dyDescent="0.2">
      <c r="A376" s="28" t="s">
        <v>62</v>
      </c>
      <c r="B376" s="19">
        <v>5.3342465753424655</v>
      </c>
      <c r="C376" s="28" t="s">
        <v>9</v>
      </c>
      <c r="D376" s="5">
        <v>8</v>
      </c>
      <c r="E376" s="28">
        <v>0.75</v>
      </c>
      <c r="F376" s="5" t="s">
        <v>52</v>
      </c>
      <c r="J376" s="25"/>
      <c r="L376" s="5"/>
      <c r="N376" s="21"/>
      <c r="O376" s="26"/>
    </row>
    <row r="377" spans="1:15" x14ac:dyDescent="0.2">
      <c r="A377" s="28" t="s">
        <v>38</v>
      </c>
      <c r="B377" s="18">
        <v>6.67</v>
      </c>
      <c r="C377" s="28" t="s">
        <v>9</v>
      </c>
      <c r="D377" s="5">
        <v>5</v>
      </c>
      <c r="E377" s="28">
        <v>0.75</v>
      </c>
      <c r="F377" s="5" t="s">
        <v>52</v>
      </c>
      <c r="J377" s="25"/>
      <c r="L377" s="5"/>
      <c r="O377" s="26"/>
    </row>
    <row r="378" spans="1:15" x14ac:dyDescent="0.2">
      <c r="A378" s="28" t="s">
        <v>38</v>
      </c>
      <c r="B378" s="18">
        <v>6.67</v>
      </c>
      <c r="C378" s="28" t="s">
        <v>9</v>
      </c>
      <c r="D378" s="5">
        <v>8</v>
      </c>
      <c r="E378" s="28">
        <v>0.6</v>
      </c>
      <c r="F378" s="5" t="s">
        <v>52</v>
      </c>
      <c r="J378" s="25"/>
      <c r="L378" s="5"/>
      <c r="O378" s="26"/>
    </row>
    <row r="379" spans="1:15" x14ac:dyDescent="0.2">
      <c r="A379" s="28" t="s">
        <v>38</v>
      </c>
      <c r="B379" s="18">
        <v>6.67</v>
      </c>
      <c r="C379" s="28" t="s">
        <v>9</v>
      </c>
      <c r="D379" s="5">
        <v>11</v>
      </c>
      <c r="E379" s="28">
        <v>0.65</v>
      </c>
      <c r="F379" s="5" t="s">
        <v>52</v>
      </c>
      <c r="J379" s="25"/>
      <c r="L379" s="5"/>
      <c r="O379" s="26"/>
    </row>
    <row r="380" spans="1:15" x14ac:dyDescent="0.2">
      <c r="A380" s="28" t="s">
        <v>28</v>
      </c>
      <c r="B380" s="18">
        <v>5.61</v>
      </c>
      <c r="C380" s="28" t="s">
        <v>10</v>
      </c>
      <c r="D380" s="5">
        <v>5</v>
      </c>
      <c r="E380" s="28">
        <v>0.65</v>
      </c>
      <c r="F380" s="5" t="s">
        <v>52</v>
      </c>
      <c r="J380" s="25"/>
      <c r="L380" s="5"/>
      <c r="O380" s="26"/>
    </row>
    <row r="381" spans="1:15" x14ac:dyDescent="0.2">
      <c r="A381" s="28" t="s">
        <v>28</v>
      </c>
      <c r="B381" s="18">
        <v>5.61</v>
      </c>
      <c r="C381" s="28" t="s">
        <v>10</v>
      </c>
      <c r="D381" s="5">
        <v>8</v>
      </c>
      <c r="E381" s="28">
        <v>0.5</v>
      </c>
      <c r="F381" s="5" t="s">
        <v>52</v>
      </c>
      <c r="J381" s="25"/>
      <c r="L381" s="5"/>
      <c r="O381" s="26"/>
    </row>
    <row r="382" spans="1:15" x14ac:dyDescent="0.2">
      <c r="A382" s="28" t="s">
        <v>28</v>
      </c>
      <c r="B382" s="18">
        <v>5.61</v>
      </c>
      <c r="C382" s="28" t="s">
        <v>10</v>
      </c>
      <c r="D382" s="5">
        <v>11</v>
      </c>
      <c r="E382" s="28">
        <v>0.5</v>
      </c>
      <c r="F382" s="5" t="s">
        <v>52</v>
      </c>
      <c r="J382" s="25"/>
      <c r="L382" s="5"/>
      <c r="O382" s="26"/>
    </row>
    <row r="383" spans="1:15" x14ac:dyDescent="0.2">
      <c r="A383" s="28" t="s">
        <v>19</v>
      </c>
      <c r="B383" s="18">
        <v>5.5</v>
      </c>
      <c r="C383" s="28" t="s">
        <v>10</v>
      </c>
      <c r="D383" s="5">
        <v>5</v>
      </c>
      <c r="E383" s="28">
        <v>0.65</v>
      </c>
      <c r="F383" s="5" t="s">
        <v>52</v>
      </c>
      <c r="J383" s="25"/>
      <c r="L383" s="5"/>
      <c r="O383" s="26"/>
    </row>
    <row r="384" spans="1:15" x14ac:dyDescent="0.2">
      <c r="A384" s="28" t="s">
        <v>19</v>
      </c>
      <c r="B384" s="18">
        <v>5.5</v>
      </c>
      <c r="C384" s="28" t="s">
        <v>10</v>
      </c>
      <c r="D384" s="5">
        <v>8</v>
      </c>
      <c r="E384" s="28">
        <v>0.75</v>
      </c>
      <c r="F384" s="5" t="s">
        <v>52</v>
      </c>
      <c r="J384" s="25"/>
      <c r="L384" s="5"/>
      <c r="O384" s="26"/>
    </row>
    <row r="385" spans="1:15" x14ac:dyDescent="0.2">
      <c r="A385" s="28" t="s">
        <v>19</v>
      </c>
      <c r="B385" s="18">
        <v>5.5</v>
      </c>
      <c r="C385" s="28" t="s">
        <v>10</v>
      </c>
      <c r="D385" s="5">
        <v>11</v>
      </c>
      <c r="E385" s="28">
        <v>0.65</v>
      </c>
      <c r="F385" s="5" t="s">
        <v>52</v>
      </c>
      <c r="J385" s="25"/>
      <c r="L385" s="5"/>
      <c r="O385" s="26"/>
    </row>
    <row r="386" spans="1:15" x14ac:dyDescent="0.2">
      <c r="A386" s="28" t="s">
        <v>16</v>
      </c>
      <c r="B386" s="18">
        <v>5.45</v>
      </c>
      <c r="C386" s="28" t="s">
        <v>10</v>
      </c>
      <c r="D386" s="5">
        <v>8</v>
      </c>
      <c r="E386" s="28">
        <v>0.55000000000000004</v>
      </c>
      <c r="F386" s="5" t="s">
        <v>52</v>
      </c>
      <c r="J386" s="25"/>
      <c r="L386" s="5"/>
      <c r="O386" s="26"/>
    </row>
    <row r="387" spans="1:15" x14ac:dyDescent="0.2">
      <c r="A387" s="28" t="s">
        <v>16</v>
      </c>
      <c r="B387" s="18">
        <v>5.45</v>
      </c>
      <c r="C387" s="28" t="s">
        <v>10</v>
      </c>
      <c r="D387" s="5">
        <v>11</v>
      </c>
      <c r="E387" s="28">
        <v>0.3</v>
      </c>
      <c r="F387" s="5" t="s">
        <v>52</v>
      </c>
      <c r="J387" s="25"/>
      <c r="L387" s="5"/>
      <c r="O387" s="26"/>
    </row>
    <row r="388" spans="1:15" x14ac:dyDescent="0.2">
      <c r="A388" s="28" t="s">
        <v>16</v>
      </c>
      <c r="B388" s="18">
        <v>5.45</v>
      </c>
      <c r="C388" s="28" t="s">
        <v>10</v>
      </c>
      <c r="D388" s="5">
        <v>5</v>
      </c>
      <c r="E388" s="28">
        <v>0.85</v>
      </c>
      <c r="F388" s="5" t="s">
        <v>52</v>
      </c>
      <c r="J388" s="25"/>
      <c r="L388" s="5"/>
      <c r="O388" s="26"/>
    </row>
    <row r="389" spans="1:15" x14ac:dyDescent="0.2">
      <c r="A389" s="28" t="s">
        <v>17</v>
      </c>
      <c r="B389" s="18">
        <v>9.19</v>
      </c>
      <c r="C389" s="28" t="s">
        <v>10</v>
      </c>
      <c r="D389" s="5">
        <v>8</v>
      </c>
      <c r="E389" s="28">
        <v>0.85</v>
      </c>
      <c r="F389" s="5" t="s">
        <v>52</v>
      </c>
      <c r="J389" s="25"/>
      <c r="L389" s="5"/>
      <c r="N389" s="21"/>
      <c r="O389" s="26"/>
    </row>
    <row r="390" spans="1:15" x14ac:dyDescent="0.2">
      <c r="A390" s="28" t="s">
        <v>17</v>
      </c>
      <c r="B390" s="18">
        <v>9.19</v>
      </c>
      <c r="C390" s="28" t="s">
        <v>10</v>
      </c>
      <c r="D390" s="5">
        <v>11</v>
      </c>
      <c r="E390" s="28">
        <v>0.75</v>
      </c>
      <c r="F390" s="5" t="s">
        <v>52</v>
      </c>
      <c r="J390" s="25"/>
      <c r="L390" s="5"/>
      <c r="N390" s="21"/>
      <c r="O390" s="26"/>
    </row>
    <row r="391" spans="1:15" x14ac:dyDescent="0.2">
      <c r="A391" s="28" t="s">
        <v>17</v>
      </c>
      <c r="B391" s="18">
        <v>9.19</v>
      </c>
      <c r="C391" s="28" t="s">
        <v>10</v>
      </c>
      <c r="D391" s="5">
        <v>5</v>
      </c>
      <c r="E391" s="28">
        <v>0.85</v>
      </c>
      <c r="F391" s="5" t="s">
        <v>52</v>
      </c>
      <c r="J391" s="25"/>
      <c r="L391" s="5"/>
      <c r="N391" s="21"/>
      <c r="O391" s="26"/>
    </row>
    <row r="392" spans="1:15" x14ac:dyDescent="0.2">
      <c r="A392" s="28" t="s">
        <v>18</v>
      </c>
      <c r="B392" s="18">
        <v>5.5</v>
      </c>
      <c r="C392" s="28" t="s">
        <v>10</v>
      </c>
      <c r="D392" s="5">
        <v>5</v>
      </c>
      <c r="E392" s="30">
        <v>0.9</v>
      </c>
      <c r="F392" s="5" t="s">
        <v>52</v>
      </c>
      <c r="J392" s="25"/>
      <c r="L392" s="5"/>
      <c r="O392" s="26"/>
    </row>
    <row r="393" spans="1:15" x14ac:dyDescent="0.2">
      <c r="A393" s="28" t="s">
        <v>18</v>
      </c>
      <c r="B393" s="18">
        <v>5.5</v>
      </c>
      <c r="C393" s="28" t="s">
        <v>10</v>
      </c>
      <c r="D393" s="5">
        <v>11</v>
      </c>
      <c r="E393" s="28">
        <v>0.5</v>
      </c>
      <c r="F393" s="5" t="s">
        <v>52</v>
      </c>
      <c r="J393" s="25"/>
      <c r="L393" s="5"/>
      <c r="O393" s="26"/>
    </row>
    <row r="394" spans="1:15" x14ac:dyDescent="0.2">
      <c r="A394" s="28" t="s">
        <v>18</v>
      </c>
      <c r="B394" s="18">
        <v>5.5</v>
      </c>
      <c r="C394" s="28" t="s">
        <v>10</v>
      </c>
      <c r="D394" s="5">
        <v>8</v>
      </c>
      <c r="E394" s="28">
        <v>0.75</v>
      </c>
      <c r="F394" s="5" t="s">
        <v>52</v>
      </c>
      <c r="J394" s="25"/>
      <c r="L394" s="5"/>
      <c r="O394" s="26"/>
    </row>
    <row r="395" spans="1:15" x14ac:dyDescent="0.2">
      <c r="A395" s="28" t="s">
        <v>32</v>
      </c>
      <c r="B395" s="18">
        <v>9.14</v>
      </c>
      <c r="C395" s="28" t="s">
        <v>9</v>
      </c>
      <c r="D395" s="5">
        <v>5</v>
      </c>
      <c r="E395" s="30">
        <v>0.9</v>
      </c>
      <c r="F395" s="5" t="s">
        <v>52</v>
      </c>
      <c r="J395" s="25"/>
      <c r="L395" s="5"/>
      <c r="N395" s="21"/>
      <c r="O395" s="26"/>
    </row>
    <row r="396" spans="1:15" x14ac:dyDescent="0.2">
      <c r="A396" s="28" t="s">
        <v>32</v>
      </c>
      <c r="B396" s="18">
        <v>9.14</v>
      </c>
      <c r="C396" s="28" t="s">
        <v>9</v>
      </c>
      <c r="D396" s="5">
        <v>8</v>
      </c>
      <c r="E396" s="28">
        <v>0.8</v>
      </c>
      <c r="F396" s="5" t="s">
        <v>52</v>
      </c>
      <c r="J396" s="25"/>
      <c r="L396" s="5"/>
      <c r="N396" s="21"/>
      <c r="O396" s="26"/>
    </row>
    <row r="397" spans="1:15" x14ac:dyDescent="0.2">
      <c r="A397" s="28" t="s">
        <v>32</v>
      </c>
      <c r="B397" s="18">
        <v>9.14</v>
      </c>
      <c r="C397" s="28" t="s">
        <v>9</v>
      </c>
      <c r="D397" s="5">
        <v>11</v>
      </c>
      <c r="E397" s="28">
        <v>0.55000000000000004</v>
      </c>
      <c r="F397" s="5" t="s">
        <v>52</v>
      </c>
      <c r="J397" s="25"/>
      <c r="L397" s="5"/>
      <c r="N397" s="21"/>
      <c r="O397" s="26"/>
    </row>
    <row r="398" spans="1:15" x14ac:dyDescent="0.2">
      <c r="A398" s="28" t="s">
        <v>24</v>
      </c>
      <c r="B398" s="18">
        <v>5.95</v>
      </c>
      <c r="C398" s="28" t="s">
        <v>10</v>
      </c>
      <c r="D398" s="5">
        <v>5</v>
      </c>
      <c r="E398" s="30">
        <v>0.7</v>
      </c>
      <c r="F398" s="5" t="s">
        <v>52</v>
      </c>
      <c r="J398" s="25"/>
      <c r="L398" s="5"/>
      <c r="O398" s="26"/>
    </row>
    <row r="399" spans="1:15" x14ac:dyDescent="0.2">
      <c r="A399" s="28" t="s">
        <v>24</v>
      </c>
      <c r="B399" s="18">
        <v>5.95</v>
      </c>
      <c r="C399" s="28" t="s">
        <v>10</v>
      </c>
      <c r="D399" s="5">
        <v>8</v>
      </c>
      <c r="E399" s="28">
        <v>0.55000000000000004</v>
      </c>
      <c r="F399" s="5" t="s">
        <v>52</v>
      </c>
      <c r="J399" s="25"/>
      <c r="L399" s="5"/>
      <c r="O399" s="26"/>
    </row>
    <row r="400" spans="1:15" x14ac:dyDescent="0.2">
      <c r="A400" s="28" t="s">
        <v>24</v>
      </c>
      <c r="B400" s="18">
        <v>5.95</v>
      </c>
      <c r="C400" s="28" t="s">
        <v>10</v>
      </c>
      <c r="D400" s="5">
        <v>11</v>
      </c>
      <c r="E400" s="28">
        <v>0.35</v>
      </c>
      <c r="F400" s="5" t="s">
        <v>52</v>
      </c>
      <c r="J400" s="25"/>
      <c r="L400" s="5"/>
      <c r="O400" s="26"/>
    </row>
    <row r="401" spans="1:15" x14ac:dyDescent="0.2">
      <c r="A401" s="28" t="s">
        <v>33</v>
      </c>
      <c r="B401" s="18">
        <v>8.76</v>
      </c>
      <c r="C401" s="28" t="s">
        <v>9</v>
      </c>
      <c r="D401" s="5">
        <v>8</v>
      </c>
      <c r="E401" s="28">
        <v>0.7</v>
      </c>
      <c r="F401" s="5" t="s">
        <v>52</v>
      </c>
      <c r="J401" s="25"/>
      <c r="L401" s="5"/>
      <c r="O401" s="26"/>
    </row>
    <row r="402" spans="1:15" x14ac:dyDescent="0.2">
      <c r="A402" s="28" t="s">
        <v>33</v>
      </c>
      <c r="B402" s="18">
        <v>8.76</v>
      </c>
      <c r="C402" s="28" t="s">
        <v>9</v>
      </c>
      <c r="D402" s="5">
        <v>11</v>
      </c>
      <c r="E402" s="28">
        <v>0.55000000000000004</v>
      </c>
      <c r="F402" s="5" t="s">
        <v>52</v>
      </c>
      <c r="J402" s="25"/>
      <c r="L402" s="5"/>
      <c r="O402" s="26"/>
    </row>
    <row r="403" spans="1:15" x14ac:dyDescent="0.2">
      <c r="A403" s="28" t="s">
        <v>33</v>
      </c>
      <c r="B403" s="18">
        <v>8.76</v>
      </c>
      <c r="C403" s="28" t="s">
        <v>9</v>
      </c>
      <c r="D403" s="5">
        <v>5</v>
      </c>
      <c r="E403" s="28">
        <v>0.85</v>
      </c>
      <c r="F403" s="5" t="s">
        <v>52</v>
      </c>
      <c r="J403" s="25"/>
      <c r="L403" s="5"/>
      <c r="O403" s="26"/>
    </row>
    <row r="404" spans="1:15" x14ac:dyDescent="0.2">
      <c r="A404" s="28" t="s">
        <v>31</v>
      </c>
      <c r="B404" s="18">
        <v>4.87</v>
      </c>
      <c r="C404" s="28" t="s">
        <v>10</v>
      </c>
      <c r="D404" s="5">
        <v>11</v>
      </c>
      <c r="E404" s="28">
        <v>0.7</v>
      </c>
      <c r="F404" s="5" t="s">
        <v>52</v>
      </c>
      <c r="J404" s="25"/>
      <c r="L404" s="5"/>
      <c r="N404" s="21"/>
      <c r="O404" s="26"/>
    </row>
    <row r="405" spans="1:15" x14ac:dyDescent="0.2">
      <c r="A405" s="28" t="s">
        <v>31</v>
      </c>
      <c r="B405" s="18">
        <v>4.87</v>
      </c>
      <c r="C405" s="28" t="s">
        <v>10</v>
      </c>
      <c r="D405" s="5">
        <v>5</v>
      </c>
      <c r="E405" s="28">
        <v>0.8</v>
      </c>
      <c r="F405" s="5" t="s">
        <v>52</v>
      </c>
      <c r="J405" s="25"/>
      <c r="L405" s="5"/>
      <c r="N405" s="21"/>
      <c r="O405" s="26"/>
    </row>
    <row r="406" spans="1:15" x14ac:dyDescent="0.2">
      <c r="A406" s="28" t="s">
        <v>31</v>
      </c>
      <c r="B406" s="18">
        <v>4.87</v>
      </c>
      <c r="C406" s="28" t="s">
        <v>10</v>
      </c>
      <c r="D406" s="5">
        <v>8</v>
      </c>
      <c r="E406" s="28">
        <v>0.75</v>
      </c>
      <c r="F406" s="5" t="s">
        <v>52</v>
      </c>
      <c r="J406" s="25"/>
      <c r="L406" s="5"/>
      <c r="N406" s="21"/>
      <c r="O406" s="26"/>
    </row>
    <row r="407" spans="1:15" x14ac:dyDescent="0.2">
      <c r="A407" s="28" t="s">
        <v>20</v>
      </c>
      <c r="B407" s="18">
        <v>8.31</v>
      </c>
      <c r="C407" s="28" t="s">
        <v>9</v>
      </c>
      <c r="D407" s="5">
        <v>5</v>
      </c>
      <c r="E407" s="28">
        <v>0.9</v>
      </c>
      <c r="F407" s="5" t="s">
        <v>52</v>
      </c>
      <c r="J407" s="25"/>
      <c r="L407" s="5"/>
      <c r="N407" s="21"/>
      <c r="O407" s="26"/>
    </row>
    <row r="408" spans="1:15" x14ac:dyDescent="0.2">
      <c r="A408" s="28" t="s">
        <v>20</v>
      </c>
      <c r="B408" s="18">
        <v>8.31</v>
      </c>
      <c r="C408" s="28" t="s">
        <v>9</v>
      </c>
      <c r="D408" s="5">
        <v>8</v>
      </c>
      <c r="E408" s="28">
        <v>0.8</v>
      </c>
      <c r="F408" s="5" t="s">
        <v>52</v>
      </c>
      <c r="J408" s="25"/>
      <c r="L408" s="5"/>
      <c r="N408" s="21"/>
      <c r="O408" s="26"/>
    </row>
    <row r="409" spans="1:15" x14ac:dyDescent="0.2">
      <c r="A409" s="28" t="s">
        <v>20</v>
      </c>
      <c r="B409" s="18">
        <v>8.31</v>
      </c>
      <c r="C409" s="28" t="s">
        <v>9</v>
      </c>
      <c r="D409" s="5">
        <v>11</v>
      </c>
      <c r="E409" s="28">
        <v>0.65</v>
      </c>
      <c r="F409" s="5" t="s">
        <v>52</v>
      </c>
      <c r="J409" s="25"/>
      <c r="L409" s="5"/>
      <c r="N409" s="21"/>
      <c r="O409" s="26"/>
    </row>
    <row r="410" spans="1:15" x14ac:dyDescent="0.2">
      <c r="A410" s="28" t="s">
        <v>66</v>
      </c>
      <c r="B410" s="18">
        <v>4.956164383561644</v>
      </c>
      <c r="C410" s="28" t="s">
        <v>10</v>
      </c>
      <c r="D410" s="5">
        <v>11</v>
      </c>
      <c r="E410" s="28">
        <v>0.55000000000000004</v>
      </c>
      <c r="F410" s="5" t="s">
        <v>52</v>
      </c>
      <c r="J410" s="25"/>
      <c r="L410" s="5"/>
      <c r="N410" s="21"/>
      <c r="O410" s="26"/>
    </row>
    <row r="411" spans="1:15" x14ac:dyDescent="0.2">
      <c r="A411" s="28" t="s">
        <v>66</v>
      </c>
      <c r="B411" s="18">
        <v>4.956164383561644</v>
      </c>
      <c r="C411" s="28" t="s">
        <v>10</v>
      </c>
      <c r="D411" s="5">
        <v>5</v>
      </c>
      <c r="E411" s="28">
        <v>0.8</v>
      </c>
      <c r="F411" s="5" t="s">
        <v>52</v>
      </c>
      <c r="J411" s="25"/>
      <c r="L411" s="5"/>
      <c r="N411" s="21"/>
      <c r="O411" s="26"/>
    </row>
    <row r="412" spans="1:15" x14ac:dyDescent="0.2">
      <c r="A412" s="28" t="s">
        <v>66</v>
      </c>
      <c r="B412" s="18">
        <v>4.956164383561644</v>
      </c>
      <c r="C412" s="28" t="s">
        <v>10</v>
      </c>
      <c r="D412" s="5">
        <v>8</v>
      </c>
      <c r="E412" s="28">
        <v>0.75</v>
      </c>
      <c r="F412" s="5" t="s">
        <v>52</v>
      </c>
      <c r="J412" s="25"/>
      <c r="L412" s="5"/>
      <c r="N412" s="21"/>
      <c r="O412" s="26"/>
    </row>
    <row r="413" spans="1:15" x14ac:dyDescent="0.2">
      <c r="A413" s="28" t="s">
        <v>25</v>
      </c>
      <c r="B413" s="18">
        <v>4.5999999999999996</v>
      </c>
      <c r="C413" s="28" t="s">
        <v>9</v>
      </c>
      <c r="D413" s="5">
        <v>8</v>
      </c>
      <c r="E413" s="28">
        <v>0.65</v>
      </c>
      <c r="F413" s="5" t="s">
        <v>52</v>
      </c>
      <c r="J413" s="25"/>
      <c r="L413" s="5"/>
      <c r="N413" s="21"/>
      <c r="O413" s="26"/>
    </row>
    <row r="414" spans="1:15" x14ac:dyDescent="0.2">
      <c r="A414" s="28" t="s">
        <v>25</v>
      </c>
      <c r="B414" s="18">
        <v>4.5999999999999996</v>
      </c>
      <c r="C414" s="28" t="s">
        <v>9</v>
      </c>
      <c r="D414" s="5">
        <v>11</v>
      </c>
      <c r="E414" s="28">
        <v>0.4</v>
      </c>
      <c r="F414" s="5" t="s">
        <v>52</v>
      </c>
      <c r="J414" s="25"/>
      <c r="L414" s="5"/>
      <c r="N414" s="21"/>
      <c r="O414" s="26"/>
    </row>
    <row r="415" spans="1:15" x14ac:dyDescent="0.2">
      <c r="A415" s="28" t="s">
        <v>25</v>
      </c>
      <c r="B415" s="18">
        <v>4.5999999999999996</v>
      </c>
      <c r="C415" s="28" t="s">
        <v>9</v>
      </c>
      <c r="D415" s="5">
        <v>5</v>
      </c>
      <c r="E415" s="28">
        <v>0.8</v>
      </c>
      <c r="F415" s="5" t="s">
        <v>52</v>
      </c>
      <c r="J415" s="25"/>
      <c r="L415" s="5"/>
      <c r="N415" s="21"/>
      <c r="O415" s="26"/>
    </row>
    <row r="416" spans="1:15" x14ac:dyDescent="0.2">
      <c r="A416" s="28" t="s">
        <v>21</v>
      </c>
      <c r="B416" s="18">
        <v>8.84</v>
      </c>
      <c r="C416" s="28" t="s">
        <v>9</v>
      </c>
      <c r="D416" s="5">
        <v>5</v>
      </c>
      <c r="E416" s="28">
        <v>0.9</v>
      </c>
      <c r="F416" s="5" t="s">
        <v>52</v>
      </c>
      <c r="J416" s="25"/>
      <c r="L416" s="5"/>
      <c r="O416" s="26"/>
    </row>
    <row r="417" spans="1:16" x14ac:dyDescent="0.2">
      <c r="A417" s="28" t="s">
        <v>21</v>
      </c>
      <c r="B417" s="18">
        <v>8.84</v>
      </c>
      <c r="C417" s="28" t="s">
        <v>9</v>
      </c>
      <c r="D417" s="5">
        <v>8</v>
      </c>
      <c r="E417" s="28">
        <v>0.85</v>
      </c>
      <c r="F417" s="5" t="s">
        <v>52</v>
      </c>
      <c r="J417" s="25"/>
      <c r="L417" s="5"/>
      <c r="O417" s="26"/>
    </row>
    <row r="418" spans="1:16" x14ac:dyDescent="0.2">
      <c r="A418" s="28" t="s">
        <v>21</v>
      </c>
      <c r="B418" s="18">
        <v>8.84</v>
      </c>
      <c r="C418" s="28" t="s">
        <v>9</v>
      </c>
      <c r="D418" s="5">
        <v>11</v>
      </c>
      <c r="E418" s="28">
        <v>0.65</v>
      </c>
      <c r="F418" s="5" t="s">
        <v>52</v>
      </c>
      <c r="J418" s="25"/>
      <c r="L418" s="5"/>
      <c r="O418" s="26"/>
    </row>
    <row r="419" spans="1:16" x14ac:dyDescent="0.2">
      <c r="A419" s="28" t="s">
        <v>43</v>
      </c>
      <c r="B419" s="18">
        <v>4.91</v>
      </c>
      <c r="C419" s="28" t="s">
        <v>10</v>
      </c>
      <c r="D419" s="5">
        <v>5</v>
      </c>
      <c r="E419" s="28">
        <v>0.55000000000000004</v>
      </c>
      <c r="F419" s="5" t="s">
        <v>52</v>
      </c>
      <c r="J419" s="25"/>
      <c r="L419" s="5"/>
      <c r="O419" s="26"/>
      <c r="P419" s="22"/>
    </row>
    <row r="420" spans="1:16" x14ac:dyDescent="0.2">
      <c r="A420" s="28" t="s">
        <v>43</v>
      </c>
      <c r="B420" s="18">
        <v>4.91</v>
      </c>
      <c r="C420" s="28" t="s">
        <v>10</v>
      </c>
      <c r="D420" s="5">
        <v>8</v>
      </c>
      <c r="E420" s="28">
        <v>0.7</v>
      </c>
      <c r="F420" s="5" t="s">
        <v>52</v>
      </c>
      <c r="J420" s="25"/>
      <c r="L420" s="5"/>
      <c r="O420" s="26"/>
      <c r="P420" s="22"/>
    </row>
    <row r="421" spans="1:16" x14ac:dyDescent="0.2">
      <c r="A421" s="28" t="s">
        <v>43</v>
      </c>
      <c r="B421" s="18">
        <v>4.91</v>
      </c>
      <c r="C421" s="28" t="s">
        <v>10</v>
      </c>
      <c r="D421" s="5">
        <v>11</v>
      </c>
      <c r="E421" s="28">
        <v>0.55000000000000004</v>
      </c>
      <c r="F421" s="5" t="s">
        <v>52</v>
      </c>
      <c r="J421" s="25"/>
      <c r="L421" s="5"/>
      <c r="O421" s="26"/>
      <c r="P421" s="22"/>
    </row>
    <row r="422" spans="1:16" x14ac:dyDescent="0.2">
      <c r="A422" s="28" t="s">
        <v>44</v>
      </c>
      <c r="B422" s="18">
        <v>8.6199999999999992</v>
      </c>
      <c r="C422" s="28" t="s">
        <v>9</v>
      </c>
      <c r="D422" s="5">
        <v>8</v>
      </c>
      <c r="E422" s="28">
        <v>0.8</v>
      </c>
      <c r="F422" s="5" t="s">
        <v>52</v>
      </c>
      <c r="J422" s="25"/>
      <c r="L422" s="5"/>
      <c r="O422" s="26"/>
    </row>
    <row r="423" spans="1:16" x14ac:dyDescent="0.2">
      <c r="A423" s="28" t="s">
        <v>44</v>
      </c>
      <c r="B423" s="18">
        <v>8.6199999999999992</v>
      </c>
      <c r="C423" s="28" t="s">
        <v>9</v>
      </c>
      <c r="D423" s="5">
        <v>5</v>
      </c>
      <c r="E423" s="28">
        <v>0.75</v>
      </c>
      <c r="F423" s="5" t="s">
        <v>52</v>
      </c>
      <c r="J423" s="25"/>
      <c r="L423" s="5"/>
      <c r="O423" s="26"/>
    </row>
    <row r="424" spans="1:16" x14ac:dyDescent="0.2">
      <c r="A424" s="28" t="s">
        <v>44</v>
      </c>
      <c r="B424" s="18">
        <v>8.6199999999999992</v>
      </c>
      <c r="C424" s="28" t="s">
        <v>9</v>
      </c>
      <c r="D424" s="5">
        <v>11</v>
      </c>
      <c r="E424" s="28">
        <v>0.6</v>
      </c>
      <c r="F424" s="5" t="s">
        <v>52</v>
      </c>
      <c r="J424" s="25"/>
      <c r="L424" s="5"/>
      <c r="O424" s="26"/>
    </row>
    <row r="425" spans="1:16" x14ac:dyDescent="0.2">
      <c r="A425" s="28" t="s">
        <v>29</v>
      </c>
      <c r="B425" s="18">
        <v>4.8600000000000003</v>
      </c>
      <c r="C425" s="28" t="s">
        <v>10</v>
      </c>
      <c r="D425" s="5">
        <v>5</v>
      </c>
      <c r="E425" s="28">
        <v>0.55000000000000004</v>
      </c>
      <c r="F425" s="5" t="s">
        <v>52</v>
      </c>
      <c r="J425" s="25"/>
      <c r="L425" s="5"/>
      <c r="N425" s="21"/>
      <c r="O425" s="26"/>
    </row>
    <row r="426" spans="1:16" x14ac:dyDescent="0.2">
      <c r="A426" s="28" t="s">
        <v>29</v>
      </c>
      <c r="B426" s="18">
        <v>4.8600000000000003</v>
      </c>
      <c r="C426" s="28" t="s">
        <v>10</v>
      </c>
      <c r="D426" s="5">
        <v>11</v>
      </c>
      <c r="E426" s="28">
        <v>0.6</v>
      </c>
      <c r="F426" s="5" t="s">
        <v>52</v>
      </c>
      <c r="J426" s="25"/>
      <c r="L426" s="5"/>
      <c r="N426" s="21"/>
      <c r="O426" s="26"/>
    </row>
    <row r="427" spans="1:16" x14ac:dyDescent="0.2">
      <c r="A427" s="28" t="s">
        <v>29</v>
      </c>
      <c r="B427" s="18">
        <v>4.8600000000000003</v>
      </c>
      <c r="C427" s="28" t="s">
        <v>10</v>
      </c>
      <c r="D427" s="5">
        <v>8</v>
      </c>
      <c r="E427" s="28">
        <v>0.8</v>
      </c>
      <c r="F427" s="5" t="s">
        <v>52</v>
      </c>
      <c r="J427" s="25"/>
      <c r="L427" s="5"/>
      <c r="N427" s="21"/>
      <c r="O427" s="26"/>
    </row>
    <row r="428" spans="1:16" x14ac:dyDescent="0.2">
      <c r="A428" s="28" t="s">
        <v>39</v>
      </c>
      <c r="B428" s="18">
        <v>4.8600000000000003</v>
      </c>
      <c r="C428" s="28" t="s">
        <v>9</v>
      </c>
      <c r="D428" s="5">
        <v>5</v>
      </c>
      <c r="E428" s="28">
        <v>0.5</v>
      </c>
      <c r="F428" s="5" t="s">
        <v>52</v>
      </c>
      <c r="J428" s="25"/>
      <c r="L428" s="5"/>
      <c r="O428" s="26"/>
    </row>
    <row r="429" spans="1:16" x14ac:dyDescent="0.2">
      <c r="A429" s="28" t="s">
        <v>39</v>
      </c>
      <c r="B429" s="18">
        <v>4.8600000000000003</v>
      </c>
      <c r="C429" s="28" t="s">
        <v>9</v>
      </c>
      <c r="D429" s="5">
        <v>8</v>
      </c>
      <c r="E429" s="28">
        <v>0.3</v>
      </c>
      <c r="F429" s="5" t="s">
        <v>52</v>
      </c>
      <c r="J429" s="25"/>
      <c r="L429" s="5"/>
      <c r="O429" s="26"/>
    </row>
    <row r="430" spans="1:16" x14ac:dyDescent="0.2">
      <c r="A430" s="28" t="s">
        <v>39</v>
      </c>
      <c r="B430" s="18">
        <v>4.8600000000000003</v>
      </c>
      <c r="C430" s="28" t="s">
        <v>9</v>
      </c>
      <c r="D430" s="5">
        <v>11</v>
      </c>
      <c r="E430" s="28">
        <v>0.35</v>
      </c>
      <c r="F430" s="5" t="s">
        <v>52</v>
      </c>
      <c r="J430" s="25"/>
      <c r="L430" s="5"/>
      <c r="O430" s="26"/>
    </row>
    <row r="431" spans="1:16" x14ac:dyDescent="0.2">
      <c r="A431" s="28" t="s">
        <v>40</v>
      </c>
      <c r="B431" s="18">
        <v>7</v>
      </c>
      <c r="C431" s="28" t="s">
        <v>10</v>
      </c>
      <c r="D431" s="5">
        <v>11</v>
      </c>
      <c r="E431" s="28">
        <v>0.75</v>
      </c>
      <c r="F431" s="5" t="s">
        <v>52</v>
      </c>
      <c r="J431" s="25"/>
      <c r="L431" s="5"/>
      <c r="O431" s="26"/>
    </row>
    <row r="432" spans="1:16" x14ac:dyDescent="0.2">
      <c r="A432" s="28" t="s">
        <v>40</v>
      </c>
      <c r="B432" s="18">
        <v>7</v>
      </c>
      <c r="C432" s="28" t="s">
        <v>10</v>
      </c>
      <c r="D432" s="5">
        <v>5</v>
      </c>
      <c r="E432" s="28">
        <v>0.8</v>
      </c>
      <c r="F432" s="5" t="s">
        <v>52</v>
      </c>
      <c r="J432" s="25"/>
      <c r="L432" s="5"/>
      <c r="O432" s="26"/>
    </row>
    <row r="433" spans="1:16" x14ac:dyDescent="0.2">
      <c r="A433" s="28" t="s">
        <v>40</v>
      </c>
      <c r="B433" s="18">
        <v>7</v>
      </c>
      <c r="C433" s="28" t="s">
        <v>10</v>
      </c>
      <c r="D433" s="5">
        <v>8</v>
      </c>
      <c r="E433" s="28">
        <v>0.7</v>
      </c>
      <c r="F433" s="5" t="s">
        <v>52</v>
      </c>
      <c r="J433" s="25"/>
      <c r="L433" s="5"/>
      <c r="O433" s="26"/>
    </row>
    <row r="434" spans="1:16" x14ac:dyDescent="0.2">
      <c r="A434" s="28" t="s">
        <v>41</v>
      </c>
      <c r="B434" s="18">
        <v>8.4</v>
      </c>
      <c r="C434" s="28" t="s">
        <v>9</v>
      </c>
      <c r="D434" s="5">
        <v>5</v>
      </c>
      <c r="E434" s="28">
        <v>0.65</v>
      </c>
      <c r="F434" s="5" t="s">
        <v>52</v>
      </c>
      <c r="J434" s="25"/>
      <c r="L434" s="5"/>
      <c r="O434" s="26"/>
    </row>
    <row r="435" spans="1:16" x14ac:dyDescent="0.2">
      <c r="A435" s="28" t="s">
        <v>41</v>
      </c>
      <c r="B435" s="18">
        <v>8.4</v>
      </c>
      <c r="C435" s="28" t="s">
        <v>9</v>
      </c>
      <c r="D435" s="5">
        <v>8</v>
      </c>
      <c r="E435" s="28">
        <v>0.4</v>
      </c>
      <c r="F435" s="5" t="s">
        <v>52</v>
      </c>
      <c r="J435" s="25"/>
      <c r="L435" s="5"/>
      <c r="O435" s="26"/>
    </row>
    <row r="436" spans="1:16" x14ac:dyDescent="0.2">
      <c r="A436" s="28" t="s">
        <v>41</v>
      </c>
      <c r="B436" s="18">
        <v>8.4</v>
      </c>
      <c r="C436" s="28" t="s">
        <v>9</v>
      </c>
      <c r="D436" s="5">
        <v>11</v>
      </c>
      <c r="E436" s="28">
        <v>0.55000000000000004</v>
      </c>
      <c r="F436" s="5" t="s">
        <v>52</v>
      </c>
      <c r="J436" s="25"/>
      <c r="L436" s="5"/>
      <c r="O436" s="26"/>
    </row>
    <row r="437" spans="1:16" x14ac:dyDescent="0.2">
      <c r="A437" s="28" t="s">
        <v>54</v>
      </c>
      <c r="B437" s="19">
        <v>5.6739726027397257</v>
      </c>
      <c r="C437" s="28" t="s">
        <v>9</v>
      </c>
      <c r="D437" s="5">
        <v>5</v>
      </c>
      <c r="E437" s="30">
        <v>0.7</v>
      </c>
      <c r="F437" s="5" t="s">
        <v>52</v>
      </c>
      <c r="J437" s="25"/>
      <c r="L437" s="5"/>
      <c r="O437" s="26"/>
    </row>
    <row r="438" spans="1:16" x14ac:dyDescent="0.2">
      <c r="A438" s="28" t="s">
        <v>54</v>
      </c>
      <c r="B438" s="19">
        <v>5.6739726027397257</v>
      </c>
      <c r="C438" s="28" t="s">
        <v>9</v>
      </c>
      <c r="D438" s="5">
        <v>8</v>
      </c>
      <c r="E438" s="28">
        <v>0.4</v>
      </c>
      <c r="F438" s="5" t="s">
        <v>52</v>
      </c>
      <c r="J438" s="25"/>
      <c r="L438" s="5"/>
      <c r="O438" s="26"/>
    </row>
    <row r="439" spans="1:16" x14ac:dyDescent="0.2">
      <c r="A439" s="28" t="s">
        <v>54</v>
      </c>
      <c r="B439" s="19">
        <v>5.6739726027397257</v>
      </c>
      <c r="C439" s="28" t="s">
        <v>9</v>
      </c>
      <c r="D439" s="5">
        <v>11</v>
      </c>
      <c r="E439" s="28">
        <v>0.45</v>
      </c>
      <c r="F439" s="5" t="s">
        <v>52</v>
      </c>
      <c r="J439" s="25"/>
      <c r="L439" s="5"/>
      <c r="O439" s="26"/>
    </row>
    <row r="440" spans="1:16" x14ac:dyDescent="0.2">
      <c r="A440" s="28" t="s">
        <v>30</v>
      </c>
      <c r="B440" s="18">
        <v>4.5999999999999996</v>
      </c>
      <c r="C440" s="28" t="s">
        <v>9</v>
      </c>
      <c r="D440" s="5">
        <v>8</v>
      </c>
      <c r="E440" s="28">
        <v>0.6</v>
      </c>
      <c r="F440" s="5" t="s">
        <v>52</v>
      </c>
      <c r="J440" s="25"/>
      <c r="L440" s="5"/>
      <c r="N440" s="21"/>
      <c r="O440" s="26"/>
      <c r="P440" s="22"/>
    </row>
    <row r="441" spans="1:16" x14ac:dyDescent="0.2">
      <c r="A441" s="28" t="s">
        <v>30</v>
      </c>
      <c r="B441" s="18">
        <v>4.5999999999999996</v>
      </c>
      <c r="C441" s="28" t="s">
        <v>9</v>
      </c>
      <c r="D441" s="5">
        <v>11</v>
      </c>
      <c r="E441" s="28">
        <v>0.45</v>
      </c>
      <c r="F441" s="5" t="s">
        <v>52</v>
      </c>
      <c r="J441" s="25"/>
      <c r="L441" s="5"/>
      <c r="N441" s="21"/>
      <c r="O441" s="26"/>
      <c r="P441" s="22"/>
    </row>
    <row r="442" spans="1:16" x14ac:dyDescent="0.2">
      <c r="A442" s="28" t="s">
        <v>30</v>
      </c>
      <c r="B442" s="18">
        <v>4.5999999999999996</v>
      </c>
      <c r="C442" s="28" t="s">
        <v>9</v>
      </c>
      <c r="D442" s="5">
        <v>5</v>
      </c>
      <c r="E442" s="30">
        <v>0.8</v>
      </c>
      <c r="F442" s="5" t="s">
        <v>52</v>
      </c>
      <c r="J442" s="25"/>
      <c r="L442" s="5"/>
      <c r="N442" s="21"/>
      <c r="O442" s="26"/>
      <c r="P442" s="22"/>
    </row>
    <row r="443" spans="1:16" x14ac:dyDescent="0.2">
      <c r="A443" s="28" t="s">
        <v>55</v>
      </c>
      <c r="B443" s="19">
        <v>5.4767123287671229</v>
      </c>
      <c r="C443" s="28" t="s">
        <v>9</v>
      </c>
      <c r="D443" s="5">
        <v>5</v>
      </c>
      <c r="E443" s="30">
        <v>0.6</v>
      </c>
      <c r="F443" s="5" t="s">
        <v>52</v>
      </c>
      <c r="J443" s="25"/>
      <c r="L443" s="5"/>
      <c r="N443" s="21"/>
      <c r="O443" s="26"/>
    </row>
    <row r="444" spans="1:16" x14ac:dyDescent="0.2">
      <c r="A444" s="28" t="s">
        <v>55</v>
      </c>
      <c r="B444" s="19">
        <v>5.4767123287671229</v>
      </c>
      <c r="C444" s="28" t="s">
        <v>9</v>
      </c>
      <c r="D444" s="5">
        <v>8</v>
      </c>
      <c r="E444" s="28">
        <v>0.6</v>
      </c>
      <c r="F444" s="5" t="s">
        <v>52</v>
      </c>
      <c r="J444" s="25"/>
      <c r="L444" s="5"/>
      <c r="N444" s="21"/>
      <c r="O444" s="26"/>
    </row>
    <row r="445" spans="1:16" x14ac:dyDescent="0.2">
      <c r="A445" s="28" t="s">
        <v>55</v>
      </c>
      <c r="B445" s="19">
        <v>5.4767123287671229</v>
      </c>
      <c r="C445" s="28" t="s">
        <v>9</v>
      </c>
      <c r="D445" s="5">
        <v>11</v>
      </c>
      <c r="E445" s="28">
        <v>0.25</v>
      </c>
      <c r="F445" s="5" t="s">
        <v>52</v>
      </c>
      <c r="J445" s="25"/>
      <c r="L445" s="5"/>
      <c r="N445" s="21"/>
      <c r="O445" s="26"/>
    </row>
    <row r="446" spans="1:16" x14ac:dyDescent="0.2">
      <c r="A446" s="28" t="s">
        <v>56</v>
      </c>
      <c r="B446" s="19">
        <v>9.4328767123287669</v>
      </c>
      <c r="C446" s="28" t="s">
        <v>9</v>
      </c>
      <c r="D446" s="5">
        <v>11</v>
      </c>
      <c r="E446" s="28">
        <v>0.8</v>
      </c>
      <c r="F446" s="5" t="s">
        <v>52</v>
      </c>
      <c r="J446" s="25"/>
      <c r="L446" s="5"/>
      <c r="N446" s="21"/>
      <c r="O446" s="26"/>
    </row>
    <row r="447" spans="1:16" x14ac:dyDescent="0.2">
      <c r="A447" s="28" t="s">
        <v>56</v>
      </c>
      <c r="B447" s="19">
        <v>9.4328767123287669</v>
      </c>
      <c r="C447" s="28" t="s">
        <v>9</v>
      </c>
      <c r="D447" s="5">
        <v>8</v>
      </c>
      <c r="E447" s="28">
        <v>0.65</v>
      </c>
      <c r="F447" s="5" t="s">
        <v>52</v>
      </c>
      <c r="J447" s="25"/>
      <c r="L447" s="5"/>
      <c r="N447" s="21"/>
      <c r="O447" s="26"/>
    </row>
    <row r="448" spans="1:16" x14ac:dyDescent="0.2">
      <c r="A448" s="28" t="s">
        <v>56</v>
      </c>
      <c r="B448" s="19">
        <v>9.4328767123287669</v>
      </c>
      <c r="C448" s="28" t="s">
        <v>9</v>
      </c>
      <c r="D448" s="5">
        <v>5</v>
      </c>
      <c r="E448" s="28">
        <v>0.75</v>
      </c>
      <c r="F448" s="5" t="s">
        <v>52</v>
      </c>
      <c r="J448" s="25"/>
      <c r="L448" s="5"/>
      <c r="N448" s="21"/>
      <c r="O448" s="26"/>
    </row>
    <row r="449" spans="1:15" x14ac:dyDescent="0.2">
      <c r="A449" s="28" t="s">
        <v>34</v>
      </c>
      <c r="B449" s="18">
        <v>4.26</v>
      </c>
      <c r="C449" s="28" t="s">
        <v>10</v>
      </c>
      <c r="D449" s="5">
        <v>8</v>
      </c>
      <c r="E449" s="28">
        <v>0.4</v>
      </c>
      <c r="F449" s="5" t="s">
        <v>52</v>
      </c>
      <c r="J449" s="25"/>
      <c r="L449" s="5"/>
      <c r="O449" s="26"/>
    </row>
    <row r="450" spans="1:15" x14ac:dyDescent="0.2">
      <c r="A450" s="28" t="s">
        <v>34</v>
      </c>
      <c r="B450" s="18">
        <v>4.26</v>
      </c>
      <c r="C450" s="28" t="s">
        <v>10</v>
      </c>
      <c r="D450" s="5">
        <v>11</v>
      </c>
      <c r="E450" s="28">
        <v>0.5</v>
      </c>
      <c r="F450" s="5" t="s">
        <v>52</v>
      </c>
      <c r="J450" s="25"/>
      <c r="L450" s="5"/>
      <c r="O450" s="26"/>
    </row>
    <row r="451" spans="1:15" x14ac:dyDescent="0.2">
      <c r="A451" s="28" t="s">
        <v>34</v>
      </c>
      <c r="B451" s="18">
        <v>4.26</v>
      </c>
      <c r="C451" s="28" t="s">
        <v>10</v>
      </c>
      <c r="D451" s="5">
        <v>5</v>
      </c>
      <c r="E451" s="28">
        <v>0.85</v>
      </c>
      <c r="F451" s="5" t="s">
        <v>52</v>
      </c>
      <c r="J451" s="25"/>
      <c r="L451" s="5"/>
      <c r="O451" s="26"/>
    </row>
    <row r="452" spans="1:15" x14ac:dyDescent="0.2">
      <c r="A452" s="28" t="s">
        <v>35</v>
      </c>
      <c r="B452" s="18">
        <v>10.08</v>
      </c>
      <c r="C452" s="28" t="s">
        <v>10</v>
      </c>
      <c r="D452" s="5">
        <v>11</v>
      </c>
      <c r="E452" s="28">
        <v>0.65</v>
      </c>
      <c r="F452" s="5" t="s">
        <v>52</v>
      </c>
      <c r="J452" s="25"/>
      <c r="L452" s="5"/>
      <c r="N452" s="21"/>
      <c r="O452" s="26"/>
    </row>
    <row r="453" spans="1:15" x14ac:dyDescent="0.2">
      <c r="A453" s="28" t="s">
        <v>35</v>
      </c>
      <c r="B453" s="18">
        <v>10.08</v>
      </c>
      <c r="C453" s="28" t="s">
        <v>10</v>
      </c>
      <c r="D453" s="5">
        <v>8</v>
      </c>
      <c r="E453" s="28">
        <v>0.75</v>
      </c>
      <c r="F453" s="5" t="s">
        <v>52</v>
      </c>
      <c r="J453" s="25"/>
      <c r="L453" s="5"/>
      <c r="N453" s="21"/>
      <c r="O453" s="26"/>
    </row>
    <row r="454" spans="1:15" x14ac:dyDescent="0.2">
      <c r="A454" s="28" t="s">
        <v>35</v>
      </c>
      <c r="B454" s="18">
        <v>10.08</v>
      </c>
      <c r="C454" s="28" t="s">
        <v>10</v>
      </c>
      <c r="D454" s="5">
        <v>5</v>
      </c>
      <c r="E454" s="28">
        <v>0.85</v>
      </c>
      <c r="F454" s="5" t="s">
        <v>52</v>
      </c>
      <c r="J454" s="25"/>
      <c r="L454" s="5"/>
      <c r="N454" s="21"/>
      <c r="O454" s="26"/>
    </row>
    <row r="455" spans="1:15" x14ac:dyDescent="0.2">
      <c r="A455" s="28" t="s">
        <v>67</v>
      </c>
      <c r="B455" s="18">
        <v>4.4904109589041097</v>
      </c>
      <c r="C455" s="28" t="s">
        <v>10</v>
      </c>
      <c r="D455" s="5">
        <v>8</v>
      </c>
      <c r="E455" s="28">
        <v>0.65</v>
      </c>
      <c r="F455" s="5" t="s">
        <v>52</v>
      </c>
      <c r="J455" s="25"/>
      <c r="L455" s="5"/>
      <c r="O455" s="26"/>
    </row>
    <row r="456" spans="1:15" x14ac:dyDescent="0.2">
      <c r="A456" s="28" t="s">
        <v>67</v>
      </c>
      <c r="B456" s="18">
        <v>4.4904109589041097</v>
      </c>
      <c r="C456" s="28" t="s">
        <v>10</v>
      </c>
      <c r="D456" s="5">
        <v>11</v>
      </c>
      <c r="E456" s="28">
        <v>0.35</v>
      </c>
      <c r="F456" s="5" t="s">
        <v>52</v>
      </c>
      <c r="J456" s="25"/>
      <c r="L456" s="5"/>
      <c r="O456" s="26"/>
    </row>
    <row r="457" spans="1:15" x14ac:dyDescent="0.2">
      <c r="A457" s="28" t="s">
        <v>67</v>
      </c>
      <c r="B457" s="18">
        <v>4.4904109589041097</v>
      </c>
      <c r="C457" s="28" t="s">
        <v>10</v>
      </c>
      <c r="D457" s="5">
        <v>5</v>
      </c>
      <c r="E457" s="30">
        <v>0.8</v>
      </c>
      <c r="F457" s="5" t="s">
        <v>52</v>
      </c>
      <c r="J457" s="25"/>
      <c r="L457" s="5"/>
      <c r="O457" s="26"/>
    </row>
    <row r="458" spans="1:15" x14ac:dyDescent="0.2">
      <c r="A458" s="28" t="s">
        <v>63</v>
      </c>
      <c r="B458" s="19">
        <v>4.3068493150684928</v>
      </c>
      <c r="C458" s="28" t="s">
        <v>9</v>
      </c>
      <c r="D458" s="5">
        <v>5</v>
      </c>
      <c r="E458" s="30">
        <v>0.75</v>
      </c>
      <c r="F458" s="5" t="s">
        <v>52</v>
      </c>
      <c r="J458" s="25"/>
      <c r="L458" s="5"/>
      <c r="N458" s="21"/>
      <c r="O458" s="26"/>
    </row>
    <row r="459" spans="1:15" x14ac:dyDescent="0.2">
      <c r="A459" s="28" t="s">
        <v>63</v>
      </c>
      <c r="B459" s="19">
        <v>4.3068493150684928</v>
      </c>
      <c r="C459" s="28" t="s">
        <v>9</v>
      </c>
      <c r="D459" s="5">
        <v>8</v>
      </c>
      <c r="E459" s="28">
        <v>0.65</v>
      </c>
      <c r="F459" s="5" t="s">
        <v>52</v>
      </c>
      <c r="J459" s="25"/>
      <c r="L459" s="5"/>
      <c r="N459" s="21"/>
      <c r="O459" s="26"/>
    </row>
    <row r="460" spans="1:15" x14ac:dyDescent="0.2">
      <c r="A460" s="28" t="s">
        <v>63</v>
      </c>
      <c r="B460" s="19">
        <v>4.3068493150684928</v>
      </c>
      <c r="C460" s="28" t="s">
        <v>9</v>
      </c>
      <c r="D460" s="5">
        <v>11</v>
      </c>
      <c r="E460" s="28">
        <v>0.65</v>
      </c>
      <c r="F460" s="5" t="s">
        <v>52</v>
      </c>
      <c r="J460" s="25"/>
      <c r="L460" s="5"/>
      <c r="N460" s="21"/>
      <c r="O460" s="26"/>
    </row>
    <row r="461" spans="1:15" x14ac:dyDescent="0.2">
      <c r="A461" s="28" t="s">
        <v>45</v>
      </c>
      <c r="B461" s="18">
        <v>4.3600000000000003</v>
      </c>
      <c r="C461" s="28" t="s">
        <v>10</v>
      </c>
      <c r="D461" s="5">
        <v>5</v>
      </c>
      <c r="E461" s="30">
        <v>0.55000000000000004</v>
      </c>
      <c r="F461" s="5" t="s">
        <v>52</v>
      </c>
      <c r="J461" s="25"/>
      <c r="L461" s="5"/>
      <c r="O461" s="26"/>
    </row>
    <row r="462" spans="1:15" x14ac:dyDescent="0.2">
      <c r="A462" s="28" t="s">
        <v>45</v>
      </c>
      <c r="B462" s="18">
        <v>4.3600000000000003</v>
      </c>
      <c r="C462" s="28" t="s">
        <v>10</v>
      </c>
      <c r="D462" s="5">
        <v>8</v>
      </c>
      <c r="E462" s="28">
        <v>0.5</v>
      </c>
      <c r="F462" s="5" t="s">
        <v>52</v>
      </c>
      <c r="J462" s="25"/>
      <c r="L462" s="5"/>
      <c r="O462" s="26"/>
    </row>
    <row r="463" spans="1:15" x14ac:dyDescent="0.2">
      <c r="A463" s="28" t="s">
        <v>45</v>
      </c>
      <c r="B463" s="18">
        <v>4.3600000000000003</v>
      </c>
      <c r="C463" s="28" t="s">
        <v>10</v>
      </c>
      <c r="D463" s="5">
        <v>11</v>
      </c>
      <c r="E463" s="28">
        <v>0.4</v>
      </c>
      <c r="F463" s="5" t="s">
        <v>52</v>
      </c>
      <c r="J463" s="25"/>
      <c r="L463" s="5"/>
      <c r="O463" s="26"/>
    </row>
    <row r="464" spans="1:15" x14ac:dyDescent="0.2">
      <c r="A464" s="28" t="s">
        <v>36</v>
      </c>
      <c r="B464" s="18">
        <v>4.04</v>
      </c>
      <c r="C464" s="28" t="s">
        <v>9</v>
      </c>
      <c r="D464" s="5">
        <v>5</v>
      </c>
      <c r="E464" s="28">
        <v>0.65</v>
      </c>
      <c r="F464" s="5" t="s">
        <v>52</v>
      </c>
      <c r="J464" s="25"/>
      <c r="L464" s="5"/>
      <c r="N464" s="21"/>
      <c r="O464" s="26"/>
    </row>
    <row r="465" spans="1:16" x14ac:dyDescent="0.2">
      <c r="A465" s="28" t="s">
        <v>36</v>
      </c>
      <c r="B465" s="18">
        <v>4.04</v>
      </c>
      <c r="C465" s="28" t="s">
        <v>9</v>
      </c>
      <c r="D465" s="5">
        <v>8</v>
      </c>
      <c r="E465" s="28">
        <v>0.55000000000000004</v>
      </c>
      <c r="F465" s="5" t="s">
        <v>52</v>
      </c>
      <c r="J465" s="25"/>
      <c r="L465" s="5"/>
      <c r="N465" s="21"/>
      <c r="O465" s="26"/>
    </row>
    <row r="466" spans="1:16" x14ac:dyDescent="0.2">
      <c r="A466" s="28" t="s">
        <v>36</v>
      </c>
      <c r="B466" s="18">
        <v>4.04</v>
      </c>
      <c r="C466" s="28" t="s">
        <v>9</v>
      </c>
      <c r="D466" s="5">
        <v>11</v>
      </c>
      <c r="E466" s="28">
        <v>0.55000000000000004</v>
      </c>
      <c r="F466" s="5" t="s">
        <v>52</v>
      </c>
      <c r="J466" s="25"/>
      <c r="L466" s="5"/>
      <c r="N466" s="21"/>
      <c r="O466" s="26"/>
    </row>
    <row r="467" spans="1:16" x14ac:dyDescent="0.2">
      <c r="A467" s="28" t="s">
        <v>64</v>
      </c>
      <c r="B467" s="19">
        <v>9.5424657534246577</v>
      </c>
      <c r="C467" s="28" t="s">
        <v>10</v>
      </c>
      <c r="D467" s="5">
        <v>5</v>
      </c>
      <c r="E467" s="28">
        <v>0.9</v>
      </c>
      <c r="F467" s="5" t="s">
        <v>52</v>
      </c>
      <c r="J467" s="25"/>
      <c r="L467" s="5"/>
      <c r="N467" s="21"/>
      <c r="O467" s="26"/>
    </row>
    <row r="468" spans="1:16" x14ac:dyDescent="0.2">
      <c r="A468" s="28" t="s">
        <v>64</v>
      </c>
      <c r="B468" s="19">
        <v>9.5424657534246577</v>
      </c>
      <c r="C468" s="28" t="s">
        <v>10</v>
      </c>
      <c r="D468" s="5">
        <v>11</v>
      </c>
      <c r="E468" s="28">
        <v>0.8</v>
      </c>
      <c r="F468" s="5" t="s">
        <v>52</v>
      </c>
      <c r="J468" s="25"/>
      <c r="L468" s="5"/>
      <c r="N468" s="21"/>
      <c r="O468" s="26"/>
    </row>
    <row r="469" spans="1:16" x14ac:dyDescent="0.2">
      <c r="A469" s="28" t="s">
        <v>64</v>
      </c>
      <c r="B469" s="19">
        <v>9.5424657534246577</v>
      </c>
      <c r="C469" s="28" t="s">
        <v>10</v>
      </c>
      <c r="D469" s="5">
        <v>8</v>
      </c>
      <c r="E469" s="28">
        <v>0.75</v>
      </c>
      <c r="F469" s="5" t="s">
        <v>52</v>
      </c>
      <c r="J469" s="25"/>
      <c r="L469" s="5"/>
      <c r="N469" s="21"/>
      <c r="O469" s="26"/>
    </row>
    <row r="470" spans="1:16" x14ac:dyDescent="0.2">
      <c r="A470" s="28" t="s">
        <v>69</v>
      </c>
      <c r="B470" s="18">
        <v>3.8684931506849316</v>
      </c>
      <c r="C470" s="28" t="s">
        <v>9</v>
      </c>
      <c r="D470" s="5">
        <v>5</v>
      </c>
      <c r="E470" s="28">
        <v>0.75</v>
      </c>
      <c r="F470" s="5" t="s">
        <v>52</v>
      </c>
      <c r="J470" s="25"/>
      <c r="L470" s="5"/>
      <c r="O470" s="26"/>
      <c r="P470" s="22"/>
    </row>
    <row r="471" spans="1:16" x14ac:dyDescent="0.2">
      <c r="A471" s="28" t="s">
        <v>69</v>
      </c>
      <c r="B471" s="18">
        <v>3.8684931506849316</v>
      </c>
      <c r="C471" s="28" t="s">
        <v>9</v>
      </c>
      <c r="D471" s="5">
        <v>8</v>
      </c>
      <c r="E471" s="28">
        <v>0.6</v>
      </c>
      <c r="F471" s="5" t="s">
        <v>52</v>
      </c>
      <c r="J471" s="25"/>
      <c r="L471" s="5"/>
      <c r="O471" s="26"/>
      <c r="P471" s="22"/>
    </row>
    <row r="472" spans="1:16" x14ac:dyDescent="0.2">
      <c r="A472" s="28" t="s">
        <v>69</v>
      </c>
      <c r="B472" s="18">
        <v>3.8684931506849316</v>
      </c>
      <c r="C472" s="28" t="s">
        <v>9</v>
      </c>
      <c r="D472" s="5">
        <v>11</v>
      </c>
      <c r="E472" s="28">
        <v>0.4</v>
      </c>
      <c r="F472" s="5" t="s">
        <v>52</v>
      </c>
      <c r="J472" s="25"/>
      <c r="L472" s="5"/>
      <c r="O472" s="26"/>
      <c r="P472" s="22"/>
    </row>
    <row r="473" spans="1:16" x14ac:dyDescent="0.2">
      <c r="A473" s="28" t="s">
        <v>57</v>
      </c>
      <c r="B473" s="19">
        <v>4.7780821917808218</v>
      </c>
      <c r="C473" s="28" t="s">
        <v>10</v>
      </c>
      <c r="D473" s="5">
        <v>5</v>
      </c>
      <c r="E473" s="28">
        <v>0.9</v>
      </c>
      <c r="F473" s="5" t="s">
        <v>52</v>
      </c>
      <c r="J473" s="25"/>
      <c r="L473" s="5"/>
      <c r="N473" s="21"/>
      <c r="O473" s="26"/>
    </row>
    <row r="474" spans="1:16" x14ac:dyDescent="0.2">
      <c r="A474" s="28" t="s">
        <v>57</v>
      </c>
      <c r="B474" s="19">
        <v>4.7780821917808218</v>
      </c>
      <c r="C474" s="28" t="s">
        <v>10</v>
      </c>
      <c r="D474" s="5">
        <v>8</v>
      </c>
      <c r="E474" s="28">
        <v>0.45</v>
      </c>
      <c r="F474" s="5" t="s">
        <v>52</v>
      </c>
      <c r="J474" s="25"/>
      <c r="L474" s="5"/>
      <c r="N474" s="21"/>
      <c r="O474" s="26"/>
    </row>
    <row r="475" spans="1:16" x14ac:dyDescent="0.2">
      <c r="A475" s="28" t="s">
        <v>57</v>
      </c>
      <c r="B475" s="19">
        <v>4.7780821917808218</v>
      </c>
      <c r="C475" s="28" t="s">
        <v>10</v>
      </c>
      <c r="D475" s="5">
        <v>11</v>
      </c>
      <c r="E475" s="28">
        <v>0.65</v>
      </c>
      <c r="F475" s="5" t="s">
        <v>52</v>
      </c>
      <c r="J475" s="25"/>
      <c r="L475" s="5"/>
      <c r="N475" s="21"/>
      <c r="O475" s="26"/>
    </row>
    <row r="476" spans="1:16" x14ac:dyDescent="0.2">
      <c r="A476" s="28" t="s">
        <v>49</v>
      </c>
      <c r="B476" s="18">
        <v>11.27</v>
      </c>
      <c r="C476" s="28" t="s">
        <v>10</v>
      </c>
      <c r="D476" s="5">
        <v>8</v>
      </c>
      <c r="E476" s="28">
        <v>0.95</v>
      </c>
      <c r="F476" s="5" t="s">
        <v>52</v>
      </c>
      <c r="J476" s="25"/>
      <c r="L476" s="5"/>
      <c r="N476" s="21"/>
      <c r="O476" s="26"/>
    </row>
    <row r="477" spans="1:16" x14ac:dyDescent="0.2">
      <c r="A477" s="28" t="s">
        <v>49</v>
      </c>
      <c r="B477" s="18">
        <v>11.27</v>
      </c>
      <c r="C477" s="28" t="s">
        <v>10</v>
      </c>
      <c r="D477" s="5">
        <v>11</v>
      </c>
      <c r="E477" s="28">
        <v>0.8</v>
      </c>
      <c r="F477" s="5" t="s">
        <v>52</v>
      </c>
      <c r="J477" s="25"/>
      <c r="L477" s="5"/>
      <c r="N477" s="21"/>
      <c r="O477" s="26"/>
    </row>
    <row r="478" spans="1:16" x14ac:dyDescent="0.2">
      <c r="A478" s="28" t="s">
        <v>49</v>
      </c>
      <c r="B478" s="18">
        <v>11.27</v>
      </c>
      <c r="C478" s="28" t="s">
        <v>10</v>
      </c>
      <c r="D478" s="5">
        <v>5</v>
      </c>
      <c r="E478" s="28">
        <v>0.75</v>
      </c>
      <c r="F478" s="5" t="s">
        <v>52</v>
      </c>
      <c r="J478" s="25"/>
      <c r="L478" s="5"/>
      <c r="N478" s="21"/>
      <c r="O478" s="26"/>
    </row>
    <row r="479" spans="1:16" x14ac:dyDescent="0.2">
      <c r="A479" s="28" t="s">
        <v>42</v>
      </c>
      <c r="B479" s="18">
        <v>8.73</v>
      </c>
      <c r="C479" s="28" t="s">
        <v>10</v>
      </c>
      <c r="D479" s="5">
        <v>5</v>
      </c>
      <c r="E479" s="28">
        <v>0.7</v>
      </c>
      <c r="F479" s="5" t="s">
        <v>52</v>
      </c>
      <c r="J479" s="25"/>
      <c r="L479" s="5"/>
      <c r="N479" s="21"/>
      <c r="O479" s="26"/>
    </row>
    <row r="480" spans="1:16" x14ac:dyDescent="0.2">
      <c r="A480" s="28" t="s">
        <v>42</v>
      </c>
      <c r="B480" s="18">
        <v>8.73</v>
      </c>
      <c r="C480" s="28" t="s">
        <v>10</v>
      </c>
      <c r="D480" s="5">
        <v>8</v>
      </c>
      <c r="E480" s="28">
        <v>0.75</v>
      </c>
      <c r="F480" s="5" t="s">
        <v>52</v>
      </c>
      <c r="J480" s="25"/>
      <c r="L480" s="5"/>
      <c r="N480" s="21"/>
      <c r="O480" s="26"/>
    </row>
    <row r="481" spans="1:15" x14ac:dyDescent="0.2">
      <c r="A481" s="28" t="s">
        <v>42</v>
      </c>
      <c r="B481" s="18">
        <v>8.73</v>
      </c>
      <c r="C481" s="28" t="s">
        <v>10</v>
      </c>
      <c r="D481" s="5">
        <v>11</v>
      </c>
      <c r="E481" s="28">
        <v>0.55000000000000004</v>
      </c>
      <c r="F481" s="5" t="s">
        <v>52</v>
      </c>
      <c r="J481" s="25"/>
      <c r="L481" s="5"/>
      <c r="N481" s="21"/>
      <c r="O481" s="26"/>
    </row>
    <row r="482" spans="1:15" x14ac:dyDescent="0.2">
      <c r="A482" s="28" t="s">
        <v>65</v>
      </c>
      <c r="B482" s="19">
        <v>7.3178082191780822</v>
      </c>
      <c r="C482" s="28" t="s">
        <v>10</v>
      </c>
      <c r="D482" s="5">
        <v>8</v>
      </c>
      <c r="E482" s="28">
        <v>0.9</v>
      </c>
      <c r="F482" s="5" t="s">
        <v>52</v>
      </c>
      <c r="J482" s="25"/>
      <c r="L482" s="5"/>
      <c r="N482" s="21"/>
      <c r="O482" s="26"/>
    </row>
    <row r="483" spans="1:15" x14ac:dyDescent="0.2">
      <c r="A483" s="28" t="s">
        <v>65</v>
      </c>
      <c r="B483" s="19">
        <v>7.3178082191780822</v>
      </c>
      <c r="C483" s="28" t="s">
        <v>10</v>
      </c>
      <c r="D483" s="5">
        <v>5</v>
      </c>
      <c r="E483" s="28">
        <v>0.7</v>
      </c>
      <c r="F483" s="5" t="s">
        <v>52</v>
      </c>
      <c r="J483" s="25"/>
      <c r="L483" s="5"/>
      <c r="N483" s="21"/>
      <c r="O483" s="26"/>
    </row>
    <row r="484" spans="1:15" x14ac:dyDescent="0.2">
      <c r="A484" s="28" t="s">
        <v>65</v>
      </c>
      <c r="B484" s="19">
        <v>7.3178082191780822</v>
      </c>
      <c r="C484" s="28" t="s">
        <v>10</v>
      </c>
      <c r="D484" s="5">
        <v>11</v>
      </c>
      <c r="E484" s="28">
        <v>0.65</v>
      </c>
      <c r="F484" s="5" t="s">
        <v>52</v>
      </c>
      <c r="J484" s="25"/>
      <c r="L484" s="5"/>
      <c r="N484" s="21"/>
      <c r="O484" s="26"/>
    </row>
    <row r="485" spans="1:15" x14ac:dyDescent="0.2">
      <c r="A485" s="28">
        <v>21</v>
      </c>
      <c r="B485" s="18">
        <v>13.906849315068493</v>
      </c>
      <c r="C485" s="28" t="s">
        <v>9</v>
      </c>
      <c r="D485" s="5">
        <v>5</v>
      </c>
      <c r="E485" s="5">
        <v>0.95</v>
      </c>
      <c r="F485" t="s">
        <v>51</v>
      </c>
      <c r="J485" s="25"/>
      <c r="L485" s="5"/>
    </row>
    <row r="486" spans="1:15" x14ac:dyDescent="0.2">
      <c r="A486" s="28">
        <v>21</v>
      </c>
      <c r="B486" s="18">
        <v>13.906849315068493</v>
      </c>
      <c r="C486" s="28" t="s">
        <v>9</v>
      </c>
      <c r="D486" s="5">
        <v>8</v>
      </c>
      <c r="E486" s="5">
        <v>0.9</v>
      </c>
      <c r="F486" t="s">
        <v>51</v>
      </c>
      <c r="J486" s="25"/>
      <c r="L486" s="5"/>
    </row>
    <row r="487" spans="1:15" x14ac:dyDescent="0.2">
      <c r="A487" s="28">
        <v>21</v>
      </c>
      <c r="B487" s="18">
        <v>13.906849315068493</v>
      </c>
      <c r="C487" s="28" t="s">
        <v>9</v>
      </c>
      <c r="D487" s="5">
        <v>11</v>
      </c>
      <c r="E487" s="5">
        <v>0.9</v>
      </c>
      <c r="F487" t="s">
        <v>51</v>
      </c>
      <c r="J487" s="25"/>
      <c r="L487" s="5"/>
    </row>
    <row r="488" spans="1:15" x14ac:dyDescent="0.2">
      <c r="A488" s="28">
        <v>60</v>
      </c>
      <c r="B488" s="18">
        <v>13.947945205479453</v>
      </c>
      <c r="C488" s="28" t="s">
        <v>10</v>
      </c>
      <c r="D488" s="5">
        <v>8</v>
      </c>
      <c r="E488" s="5">
        <v>0.75</v>
      </c>
      <c r="F488" t="s">
        <v>51</v>
      </c>
      <c r="J488" s="25"/>
      <c r="L488" s="5"/>
    </row>
    <row r="489" spans="1:15" x14ac:dyDescent="0.2">
      <c r="A489" s="28">
        <v>60</v>
      </c>
      <c r="B489" s="18">
        <v>13.947945205479453</v>
      </c>
      <c r="C489" s="28" t="s">
        <v>10</v>
      </c>
      <c r="D489" s="5">
        <v>11</v>
      </c>
      <c r="E489" s="5">
        <v>0.75</v>
      </c>
      <c r="F489" t="s">
        <v>51</v>
      </c>
      <c r="J489" s="25"/>
      <c r="L489" s="5"/>
    </row>
    <row r="490" spans="1:15" x14ac:dyDescent="0.2">
      <c r="A490" s="28">
        <v>60</v>
      </c>
      <c r="B490" s="18">
        <v>13.947945205479453</v>
      </c>
      <c r="C490" s="28" t="s">
        <v>10</v>
      </c>
      <c r="D490" s="5">
        <v>5</v>
      </c>
      <c r="E490" s="5">
        <v>0.8</v>
      </c>
      <c r="F490" t="s">
        <v>51</v>
      </c>
      <c r="J490" s="25"/>
      <c r="L490" s="5"/>
    </row>
    <row r="491" spans="1:15" x14ac:dyDescent="0.2">
      <c r="A491" s="28">
        <v>82</v>
      </c>
      <c r="B491" s="15">
        <v>14.416438356164383</v>
      </c>
      <c r="C491" s="28" t="s">
        <v>10</v>
      </c>
      <c r="D491" s="5">
        <v>5</v>
      </c>
      <c r="E491" s="5">
        <v>0.9</v>
      </c>
      <c r="F491" t="s">
        <v>51</v>
      </c>
      <c r="J491" s="25"/>
      <c r="L491" s="5"/>
    </row>
    <row r="492" spans="1:15" x14ac:dyDescent="0.2">
      <c r="A492" s="28">
        <v>82</v>
      </c>
      <c r="B492" s="15">
        <v>14.416438356164383</v>
      </c>
      <c r="C492" s="28" t="s">
        <v>10</v>
      </c>
      <c r="D492" s="5">
        <v>11</v>
      </c>
      <c r="E492" s="5">
        <v>0.75</v>
      </c>
      <c r="F492" t="s">
        <v>51</v>
      </c>
      <c r="J492" s="25"/>
      <c r="L492" s="5"/>
    </row>
    <row r="493" spans="1:15" x14ac:dyDescent="0.2">
      <c r="A493" s="28">
        <v>82</v>
      </c>
      <c r="B493" s="15">
        <v>14.416438356164383</v>
      </c>
      <c r="C493" s="28" t="s">
        <v>10</v>
      </c>
      <c r="D493" s="5">
        <v>8</v>
      </c>
      <c r="E493" s="5">
        <v>0.85</v>
      </c>
      <c r="F493" t="s">
        <v>51</v>
      </c>
      <c r="J493" s="25"/>
      <c r="L493" s="5"/>
    </row>
    <row r="494" spans="1:15" x14ac:dyDescent="0.2">
      <c r="A494" s="28">
        <v>208</v>
      </c>
      <c r="B494" s="18">
        <v>11.586301369863014</v>
      </c>
      <c r="C494" s="28" t="s">
        <v>9</v>
      </c>
      <c r="D494" s="5">
        <v>8</v>
      </c>
      <c r="E494" s="5">
        <v>0.85</v>
      </c>
      <c r="F494" t="s">
        <v>51</v>
      </c>
      <c r="J494" s="25"/>
      <c r="L494" s="5"/>
    </row>
    <row r="495" spans="1:15" x14ac:dyDescent="0.2">
      <c r="A495" s="28">
        <v>208</v>
      </c>
      <c r="B495" s="18">
        <v>11.586301369863014</v>
      </c>
      <c r="C495" s="28" t="s">
        <v>9</v>
      </c>
      <c r="D495" s="5">
        <v>11</v>
      </c>
      <c r="E495" s="5">
        <v>0.85</v>
      </c>
      <c r="F495" t="s">
        <v>51</v>
      </c>
      <c r="J495" s="25"/>
      <c r="L495" s="5"/>
    </row>
    <row r="496" spans="1:15" x14ac:dyDescent="0.2">
      <c r="A496" s="28">
        <v>208</v>
      </c>
      <c r="B496" s="18">
        <v>11.586301369863014</v>
      </c>
      <c r="C496" s="28" t="s">
        <v>9</v>
      </c>
      <c r="D496" s="5">
        <v>5</v>
      </c>
      <c r="E496" s="5">
        <v>0.85</v>
      </c>
      <c r="F496" t="s">
        <v>51</v>
      </c>
      <c r="J496" s="25"/>
      <c r="L496" s="5"/>
    </row>
    <row r="497" spans="1:12" x14ac:dyDescent="0.2">
      <c r="A497" s="28">
        <v>233</v>
      </c>
      <c r="B497" s="12">
        <v>12.405479452054795</v>
      </c>
      <c r="C497" s="28" t="s">
        <v>9</v>
      </c>
      <c r="D497" s="5">
        <v>5</v>
      </c>
      <c r="E497" s="5">
        <v>0.9</v>
      </c>
      <c r="F497" t="s">
        <v>51</v>
      </c>
      <c r="J497" s="25"/>
      <c r="L497" s="5"/>
    </row>
    <row r="498" spans="1:12" x14ac:dyDescent="0.2">
      <c r="A498" s="28">
        <v>233</v>
      </c>
      <c r="B498" s="12">
        <v>12.405479452054795</v>
      </c>
      <c r="C498" s="28" t="s">
        <v>9</v>
      </c>
      <c r="D498" s="5">
        <v>11</v>
      </c>
      <c r="E498" s="5">
        <v>0.9</v>
      </c>
      <c r="F498" t="s">
        <v>51</v>
      </c>
      <c r="J498" s="25"/>
      <c r="L498" s="5"/>
    </row>
    <row r="499" spans="1:12" x14ac:dyDescent="0.2">
      <c r="A499" s="28">
        <v>233</v>
      </c>
      <c r="B499" s="12">
        <v>12.405479452054795</v>
      </c>
      <c r="C499" s="28" t="s">
        <v>9</v>
      </c>
      <c r="D499" s="5">
        <v>8</v>
      </c>
      <c r="E499" s="5">
        <v>0.85</v>
      </c>
      <c r="F499" t="s">
        <v>51</v>
      </c>
      <c r="J499" s="25"/>
      <c r="L499" s="5"/>
    </row>
    <row r="500" spans="1:12" x14ac:dyDescent="0.2">
      <c r="A500" s="28">
        <v>366</v>
      </c>
      <c r="B500" s="12">
        <v>12.821917808219178</v>
      </c>
      <c r="C500" s="28" t="s">
        <v>9</v>
      </c>
      <c r="D500" s="5">
        <v>8</v>
      </c>
      <c r="E500" s="5">
        <v>0.8</v>
      </c>
      <c r="F500" t="s">
        <v>51</v>
      </c>
      <c r="J500" s="25"/>
      <c r="L500" s="5"/>
    </row>
    <row r="501" spans="1:12" x14ac:dyDescent="0.2">
      <c r="A501" s="28">
        <v>366</v>
      </c>
      <c r="B501" s="12">
        <v>12.821917808219178</v>
      </c>
      <c r="C501" s="28" t="s">
        <v>9</v>
      </c>
      <c r="D501" s="5">
        <v>11</v>
      </c>
      <c r="E501" s="5">
        <v>0.75</v>
      </c>
      <c r="F501" t="s">
        <v>51</v>
      </c>
      <c r="J501" s="25"/>
      <c r="L501" s="5"/>
    </row>
    <row r="502" spans="1:12" x14ac:dyDescent="0.2">
      <c r="A502" s="28">
        <v>366</v>
      </c>
      <c r="B502" s="12">
        <v>12.821917808219178</v>
      </c>
      <c r="C502" s="28" t="s">
        <v>9</v>
      </c>
      <c r="D502" s="5">
        <v>5</v>
      </c>
      <c r="E502" s="5">
        <v>0.85</v>
      </c>
      <c r="F502" t="s">
        <v>51</v>
      </c>
      <c r="J502" s="25"/>
      <c r="L502" s="5"/>
    </row>
    <row r="503" spans="1:12" x14ac:dyDescent="0.2">
      <c r="A503" s="28">
        <v>408</v>
      </c>
      <c r="B503" s="18">
        <v>13.920547945205479</v>
      </c>
      <c r="C503" s="28" t="s">
        <v>10</v>
      </c>
      <c r="D503" s="5">
        <v>5</v>
      </c>
      <c r="E503" s="5">
        <v>0.75</v>
      </c>
      <c r="F503" t="s">
        <v>51</v>
      </c>
      <c r="J503" s="25"/>
      <c r="L503" s="5"/>
    </row>
    <row r="504" spans="1:12" x14ac:dyDescent="0.2">
      <c r="A504" s="28">
        <v>408</v>
      </c>
      <c r="B504" s="18">
        <v>13.920547945205479</v>
      </c>
      <c r="C504" s="28" t="s">
        <v>10</v>
      </c>
      <c r="D504" s="5">
        <v>8</v>
      </c>
      <c r="E504" s="5">
        <v>0.75</v>
      </c>
      <c r="F504" t="s">
        <v>51</v>
      </c>
      <c r="J504" s="25"/>
      <c r="L504" s="5"/>
    </row>
    <row r="505" spans="1:12" x14ac:dyDescent="0.2">
      <c r="A505" s="28">
        <v>408</v>
      </c>
      <c r="B505" s="18">
        <v>13.920547945205479</v>
      </c>
      <c r="C505" s="28" t="s">
        <v>10</v>
      </c>
      <c r="D505" s="5">
        <v>11</v>
      </c>
      <c r="E505" s="5">
        <v>0.7</v>
      </c>
      <c r="F505" t="s">
        <v>51</v>
      </c>
      <c r="J505" s="25"/>
      <c r="L505" s="5"/>
    </row>
    <row r="506" spans="1:12" x14ac:dyDescent="0.2">
      <c r="A506" s="28">
        <v>488</v>
      </c>
      <c r="B506" s="18">
        <v>11.268493150684931</v>
      </c>
      <c r="C506" s="28" t="s">
        <v>9</v>
      </c>
      <c r="D506" s="5">
        <v>5</v>
      </c>
      <c r="E506" s="5">
        <v>0.7</v>
      </c>
      <c r="F506" t="s">
        <v>51</v>
      </c>
      <c r="J506" s="25"/>
      <c r="L506" s="5"/>
    </row>
    <row r="507" spans="1:12" x14ac:dyDescent="0.2">
      <c r="A507" s="28">
        <v>488</v>
      </c>
      <c r="B507" s="18">
        <v>11.268493150684931</v>
      </c>
      <c r="C507" s="28" t="s">
        <v>9</v>
      </c>
      <c r="D507" s="5">
        <v>11</v>
      </c>
      <c r="E507" s="5">
        <v>0.7</v>
      </c>
      <c r="F507" t="s">
        <v>51</v>
      </c>
      <c r="J507" s="25"/>
      <c r="L507" s="5"/>
    </row>
    <row r="508" spans="1:12" x14ac:dyDescent="0.2">
      <c r="A508" s="28">
        <v>488</v>
      </c>
      <c r="B508" s="18">
        <v>11.268493150684931</v>
      </c>
      <c r="C508" s="28" t="s">
        <v>9</v>
      </c>
      <c r="D508" s="5">
        <v>8</v>
      </c>
      <c r="E508" s="5">
        <v>0.75</v>
      </c>
      <c r="F508" t="s">
        <v>51</v>
      </c>
      <c r="J508" s="25"/>
      <c r="L508" s="5"/>
    </row>
    <row r="509" spans="1:12" x14ac:dyDescent="0.2">
      <c r="A509" s="28">
        <v>727</v>
      </c>
      <c r="B509" s="18">
        <v>11.671232876712329</v>
      </c>
      <c r="C509" s="28" t="s">
        <v>9</v>
      </c>
      <c r="D509" s="5">
        <v>5</v>
      </c>
      <c r="E509" s="5">
        <v>0.9</v>
      </c>
      <c r="F509" t="s">
        <v>51</v>
      </c>
      <c r="J509" s="25"/>
      <c r="L509" s="5"/>
    </row>
    <row r="510" spans="1:12" x14ac:dyDescent="0.2">
      <c r="A510" s="28">
        <v>727</v>
      </c>
      <c r="B510" s="18">
        <v>11.671232876712329</v>
      </c>
      <c r="C510" s="28" t="s">
        <v>9</v>
      </c>
      <c r="D510" s="5">
        <v>8</v>
      </c>
      <c r="E510" s="5">
        <v>0.9</v>
      </c>
      <c r="F510" t="s">
        <v>51</v>
      </c>
      <c r="J510" s="25"/>
      <c r="L510" s="5"/>
    </row>
    <row r="511" spans="1:12" x14ac:dyDescent="0.2">
      <c r="A511" s="28">
        <v>727</v>
      </c>
      <c r="B511" s="18">
        <v>11.671232876712329</v>
      </c>
      <c r="C511" s="28" t="s">
        <v>9</v>
      </c>
      <c r="D511" s="5">
        <v>11</v>
      </c>
      <c r="E511" s="5">
        <v>0.85</v>
      </c>
      <c r="F511" t="s">
        <v>51</v>
      </c>
      <c r="J511" s="25"/>
      <c r="L511" s="5"/>
    </row>
    <row r="512" spans="1:12" x14ac:dyDescent="0.2">
      <c r="A512" s="28">
        <v>754</v>
      </c>
      <c r="B512" s="12">
        <v>12.882191780821918</v>
      </c>
      <c r="C512" s="28" t="s">
        <v>9</v>
      </c>
      <c r="D512" s="5">
        <v>5</v>
      </c>
      <c r="E512" s="5">
        <v>0.9</v>
      </c>
      <c r="F512" t="s">
        <v>51</v>
      </c>
      <c r="J512" s="25"/>
      <c r="L512" s="5"/>
    </row>
    <row r="513" spans="1:15" x14ac:dyDescent="0.2">
      <c r="A513" s="28">
        <v>754</v>
      </c>
      <c r="B513" s="12">
        <v>12.882191780821918</v>
      </c>
      <c r="C513" s="28" t="s">
        <v>9</v>
      </c>
      <c r="D513" s="5">
        <v>8</v>
      </c>
      <c r="E513" s="5">
        <v>0.7</v>
      </c>
      <c r="F513" t="s">
        <v>51</v>
      </c>
      <c r="J513" s="25"/>
      <c r="L513" s="5"/>
    </row>
    <row r="514" spans="1:15" x14ac:dyDescent="0.2">
      <c r="A514" s="28">
        <v>754</v>
      </c>
      <c r="B514" s="12">
        <v>12.882191780821918</v>
      </c>
      <c r="C514" s="28" t="s">
        <v>9</v>
      </c>
      <c r="D514" s="5">
        <v>11</v>
      </c>
      <c r="E514" s="5">
        <v>0.7</v>
      </c>
      <c r="F514" t="s">
        <v>51</v>
      </c>
      <c r="J514" s="25"/>
      <c r="L514" s="5"/>
    </row>
    <row r="515" spans="1:15" x14ac:dyDescent="0.2">
      <c r="A515" s="28">
        <v>773</v>
      </c>
      <c r="B515" s="18">
        <v>12.106849315068493</v>
      </c>
      <c r="C515" s="28" t="s">
        <v>10</v>
      </c>
      <c r="D515" s="5">
        <v>5</v>
      </c>
      <c r="E515" s="5">
        <v>0.95</v>
      </c>
      <c r="F515" t="s">
        <v>51</v>
      </c>
      <c r="J515" s="25"/>
      <c r="L515" s="5"/>
    </row>
    <row r="516" spans="1:15" x14ac:dyDescent="0.2">
      <c r="A516" s="28">
        <v>773</v>
      </c>
      <c r="B516" s="18">
        <v>12.106849315068493</v>
      </c>
      <c r="C516" s="28" t="s">
        <v>10</v>
      </c>
      <c r="D516" s="5">
        <v>8</v>
      </c>
      <c r="E516" s="5">
        <v>0.95</v>
      </c>
      <c r="F516" t="s">
        <v>51</v>
      </c>
      <c r="J516" s="25"/>
      <c r="L516" s="5"/>
    </row>
    <row r="517" spans="1:15" x14ac:dyDescent="0.2">
      <c r="A517" s="28">
        <v>773</v>
      </c>
      <c r="B517" s="18">
        <v>12.106849315068493</v>
      </c>
      <c r="C517" s="28" t="s">
        <v>10</v>
      </c>
      <c r="D517" s="5">
        <v>11</v>
      </c>
      <c r="E517" s="5">
        <v>0.8</v>
      </c>
      <c r="F517" t="s">
        <v>51</v>
      </c>
      <c r="J517" s="25"/>
      <c r="L517" s="5"/>
    </row>
    <row r="518" spans="1:15" x14ac:dyDescent="0.2">
      <c r="A518" s="28">
        <v>775</v>
      </c>
      <c r="B518" s="18">
        <v>11.561643835616438</v>
      </c>
      <c r="C518" s="28" t="s">
        <v>10</v>
      </c>
      <c r="D518" s="5">
        <v>5</v>
      </c>
      <c r="E518" s="5">
        <v>0.75</v>
      </c>
      <c r="F518" t="s">
        <v>51</v>
      </c>
      <c r="J518" s="25"/>
      <c r="L518" s="5"/>
    </row>
    <row r="519" spans="1:15" x14ac:dyDescent="0.2">
      <c r="A519" s="28">
        <v>775</v>
      </c>
      <c r="B519" s="18">
        <v>11.561643835616438</v>
      </c>
      <c r="C519" s="28" t="s">
        <v>10</v>
      </c>
      <c r="D519" s="5">
        <v>8</v>
      </c>
      <c r="E519" s="12">
        <v>0.75</v>
      </c>
      <c r="F519" t="s">
        <v>51</v>
      </c>
      <c r="J519" s="25"/>
      <c r="L519" s="5"/>
    </row>
    <row r="520" spans="1:15" x14ac:dyDescent="0.2">
      <c r="A520" s="28">
        <v>775</v>
      </c>
      <c r="B520" s="18">
        <v>11.561643835616438</v>
      </c>
      <c r="C520" s="28" t="s">
        <v>10</v>
      </c>
      <c r="D520" s="5">
        <v>11</v>
      </c>
      <c r="E520" s="5">
        <v>0.85</v>
      </c>
      <c r="F520" t="s">
        <v>51</v>
      </c>
      <c r="J520" s="25"/>
      <c r="L520" s="5"/>
    </row>
    <row r="521" spans="1:15" x14ac:dyDescent="0.2">
      <c r="A521" s="28">
        <v>788</v>
      </c>
      <c r="B521" s="18">
        <v>11.624657534246575</v>
      </c>
      <c r="C521" s="28" t="s">
        <v>9</v>
      </c>
      <c r="D521" s="5">
        <v>5</v>
      </c>
      <c r="E521" s="5">
        <v>0.9</v>
      </c>
      <c r="F521" t="s">
        <v>51</v>
      </c>
      <c r="J521" s="25"/>
      <c r="L521" s="5"/>
    </row>
    <row r="522" spans="1:15" x14ac:dyDescent="0.2">
      <c r="A522" s="28">
        <v>788</v>
      </c>
      <c r="B522" s="18">
        <v>11.624657534246575</v>
      </c>
      <c r="C522" s="28" t="s">
        <v>9</v>
      </c>
      <c r="D522" s="5">
        <v>8</v>
      </c>
      <c r="E522" s="12">
        <v>0.7</v>
      </c>
      <c r="F522" t="s">
        <v>51</v>
      </c>
      <c r="J522" s="25"/>
      <c r="L522" s="5"/>
    </row>
    <row r="523" spans="1:15" x14ac:dyDescent="0.2">
      <c r="A523" s="28">
        <v>788</v>
      </c>
      <c r="B523" s="18">
        <v>11.624657534246575</v>
      </c>
      <c r="C523" s="28" t="s">
        <v>9</v>
      </c>
      <c r="D523" s="5">
        <v>11</v>
      </c>
      <c r="E523" s="5">
        <v>0.75</v>
      </c>
      <c r="F523" t="s">
        <v>51</v>
      </c>
      <c r="J523" s="25"/>
      <c r="L523" s="5"/>
    </row>
    <row r="524" spans="1:15" x14ac:dyDescent="0.2">
      <c r="A524" s="28">
        <v>803</v>
      </c>
      <c r="B524" s="20">
        <v>12.043835616438356</v>
      </c>
      <c r="C524" s="28" t="s">
        <v>10</v>
      </c>
      <c r="D524" s="5">
        <v>5</v>
      </c>
      <c r="E524" s="5">
        <v>1</v>
      </c>
      <c r="F524" t="s">
        <v>51</v>
      </c>
      <c r="J524" s="25"/>
      <c r="L524" s="5"/>
    </row>
    <row r="525" spans="1:15" x14ac:dyDescent="0.2">
      <c r="A525" s="28">
        <v>803</v>
      </c>
      <c r="B525" s="20">
        <v>12.043835616438356</v>
      </c>
      <c r="C525" s="28" t="s">
        <v>10</v>
      </c>
      <c r="D525" s="5">
        <v>11</v>
      </c>
      <c r="E525" s="5">
        <v>0.85</v>
      </c>
      <c r="F525" t="s">
        <v>51</v>
      </c>
      <c r="J525" s="25"/>
      <c r="L525" s="5"/>
    </row>
    <row r="526" spans="1:15" x14ac:dyDescent="0.2">
      <c r="A526" s="28">
        <v>803</v>
      </c>
      <c r="B526" s="20">
        <v>12.043835616438356</v>
      </c>
      <c r="C526" s="28" t="s">
        <v>10</v>
      </c>
      <c r="D526" s="5">
        <v>8</v>
      </c>
      <c r="E526" s="12">
        <v>0.95</v>
      </c>
      <c r="F526" t="s">
        <v>51</v>
      </c>
      <c r="J526" s="25"/>
      <c r="L526" s="5"/>
    </row>
    <row r="527" spans="1:15" x14ac:dyDescent="0.2">
      <c r="A527" s="28">
        <v>846</v>
      </c>
      <c r="B527" s="18">
        <v>13.83</v>
      </c>
      <c r="C527" s="28" t="s">
        <v>10</v>
      </c>
      <c r="D527" s="5">
        <v>5</v>
      </c>
      <c r="E527" s="5">
        <v>0.9</v>
      </c>
      <c r="F527" t="s">
        <v>51</v>
      </c>
      <c r="J527" s="25"/>
      <c r="L527" s="5"/>
      <c r="O527" s="26"/>
    </row>
    <row r="528" spans="1:15" x14ac:dyDescent="0.2">
      <c r="A528" s="28">
        <v>846</v>
      </c>
      <c r="B528" s="18">
        <v>13.83</v>
      </c>
      <c r="C528" s="28" t="s">
        <v>10</v>
      </c>
      <c r="D528" s="5">
        <v>8</v>
      </c>
      <c r="E528" s="5">
        <v>0.9</v>
      </c>
      <c r="F528" t="s">
        <v>51</v>
      </c>
      <c r="J528" s="25"/>
      <c r="L528" s="5"/>
      <c r="O528" s="26"/>
    </row>
    <row r="529" spans="1:15" x14ac:dyDescent="0.2">
      <c r="A529" s="28">
        <v>846</v>
      </c>
      <c r="B529" s="18">
        <v>13.83</v>
      </c>
      <c r="C529" s="28" t="s">
        <v>10</v>
      </c>
      <c r="D529" s="5">
        <v>11</v>
      </c>
      <c r="E529" s="5">
        <v>0.95</v>
      </c>
      <c r="F529" t="s">
        <v>51</v>
      </c>
      <c r="J529" s="25"/>
      <c r="L529" s="5"/>
      <c r="O529" s="26"/>
    </row>
    <row r="530" spans="1:15" x14ac:dyDescent="0.2">
      <c r="A530" s="28">
        <v>862</v>
      </c>
      <c r="B530" s="18">
        <v>11.493150684931507</v>
      </c>
      <c r="C530" s="28" t="s">
        <v>9</v>
      </c>
      <c r="D530" s="5">
        <v>5</v>
      </c>
      <c r="E530" s="5">
        <v>0.85</v>
      </c>
      <c r="F530" t="s">
        <v>51</v>
      </c>
      <c r="J530" s="25"/>
      <c r="L530" s="5"/>
    </row>
    <row r="531" spans="1:15" x14ac:dyDescent="0.2">
      <c r="A531" s="28">
        <v>862</v>
      </c>
      <c r="B531" s="18">
        <v>11.493150684931507</v>
      </c>
      <c r="C531" s="28" t="s">
        <v>9</v>
      </c>
      <c r="D531" s="5">
        <v>8</v>
      </c>
      <c r="E531" s="12">
        <v>0.9</v>
      </c>
      <c r="F531" t="s">
        <v>51</v>
      </c>
      <c r="J531" s="25"/>
      <c r="L531" s="5"/>
    </row>
    <row r="532" spans="1:15" x14ac:dyDescent="0.2">
      <c r="A532" s="28">
        <v>862</v>
      </c>
      <c r="B532" s="18">
        <v>11.493150684931507</v>
      </c>
      <c r="C532" s="28" t="s">
        <v>9</v>
      </c>
      <c r="D532" s="5">
        <v>11</v>
      </c>
      <c r="E532" s="5">
        <v>0.75</v>
      </c>
      <c r="F532" t="s">
        <v>51</v>
      </c>
      <c r="J532" s="25"/>
      <c r="L532" s="5"/>
    </row>
    <row r="533" spans="1:15" x14ac:dyDescent="0.2">
      <c r="A533" s="28">
        <v>930</v>
      </c>
      <c r="B533" s="18">
        <v>13.698630136986301</v>
      </c>
      <c r="C533" s="28" t="s">
        <v>9</v>
      </c>
      <c r="D533" s="5">
        <v>5</v>
      </c>
      <c r="E533" s="5">
        <v>0.95</v>
      </c>
      <c r="F533" t="s">
        <v>51</v>
      </c>
      <c r="J533" s="25"/>
      <c r="L533" s="5"/>
    </row>
    <row r="534" spans="1:15" x14ac:dyDescent="0.2">
      <c r="A534" s="28">
        <v>930</v>
      </c>
      <c r="B534" s="18">
        <v>13.698630136986301</v>
      </c>
      <c r="C534" s="28" t="s">
        <v>9</v>
      </c>
      <c r="D534" s="5">
        <v>11</v>
      </c>
      <c r="E534" s="5">
        <v>0.8</v>
      </c>
      <c r="F534" t="s">
        <v>51</v>
      </c>
      <c r="J534" s="25"/>
      <c r="L534" s="5"/>
    </row>
    <row r="535" spans="1:15" x14ac:dyDescent="0.2">
      <c r="A535" s="28">
        <v>930</v>
      </c>
      <c r="B535" s="18">
        <v>13.698630136986301</v>
      </c>
      <c r="C535" s="28" t="s">
        <v>9</v>
      </c>
      <c r="D535" s="5">
        <v>8</v>
      </c>
      <c r="E535" s="12">
        <v>0.85</v>
      </c>
      <c r="F535" t="s">
        <v>51</v>
      </c>
      <c r="J535" s="25"/>
      <c r="L535" s="5"/>
    </row>
    <row r="536" spans="1:15" x14ac:dyDescent="0.2">
      <c r="A536" s="28">
        <v>970</v>
      </c>
      <c r="B536" s="18">
        <v>10.32</v>
      </c>
      <c r="C536" s="28" t="s">
        <v>9</v>
      </c>
      <c r="D536" s="5">
        <v>5</v>
      </c>
      <c r="E536" s="5">
        <v>0.8</v>
      </c>
      <c r="F536" t="s">
        <v>51</v>
      </c>
      <c r="J536" s="25"/>
      <c r="L536" s="5"/>
    </row>
    <row r="537" spans="1:15" x14ac:dyDescent="0.2">
      <c r="A537" s="28">
        <v>970</v>
      </c>
      <c r="B537" s="18">
        <v>10.32</v>
      </c>
      <c r="C537" s="28" t="s">
        <v>9</v>
      </c>
      <c r="D537" s="5">
        <v>8</v>
      </c>
      <c r="E537" s="12">
        <v>0.7</v>
      </c>
      <c r="F537" t="s">
        <v>51</v>
      </c>
      <c r="J537" s="25"/>
      <c r="L537" s="5"/>
    </row>
    <row r="538" spans="1:15" x14ac:dyDescent="0.2">
      <c r="A538" s="28">
        <v>970</v>
      </c>
      <c r="B538" s="18">
        <v>10.32</v>
      </c>
      <c r="C538" s="28" t="s">
        <v>9</v>
      </c>
      <c r="D538" s="5">
        <v>11</v>
      </c>
      <c r="E538" s="5">
        <v>0.45</v>
      </c>
      <c r="F538" t="s">
        <v>51</v>
      </c>
      <c r="J538" s="25"/>
      <c r="L538" s="5"/>
    </row>
    <row r="539" spans="1:15" x14ac:dyDescent="0.2">
      <c r="A539" s="28">
        <v>1021</v>
      </c>
      <c r="B539" s="18">
        <v>9.25</v>
      </c>
      <c r="C539" s="28" t="s">
        <v>10</v>
      </c>
      <c r="D539" s="5">
        <v>5</v>
      </c>
      <c r="E539" s="5">
        <v>0.9</v>
      </c>
      <c r="F539" t="s">
        <v>51</v>
      </c>
      <c r="J539" s="25"/>
      <c r="L539" s="5"/>
    </row>
    <row r="540" spans="1:15" x14ac:dyDescent="0.2">
      <c r="A540" s="28">
        <v>1021</v>
      </c>
      <c r="B540" s="18">
        <v>9.25</v>
      </c>
      <c r="C540" s="28" t="s">
        <v>10</v>
      </c>
      <c r="D540" s="5">
        <v>8</v>
      </c>
      <c r="E540" s="5">
        <v>0.85</v>
      </c>
      <c r="F540" t="s">
        <v>51</v>
      </c>
      <c r="J540" s="25"/>
      <c r="L540" s="5"/>
    </row>
    <row r="541" spans="1:15" x14ac:dyDescent="0.2">
      <c r="A541" s="28">
        <v>1021</v>
      </c>
      <c r="B541" s="18">
        <v>9.25</v>
      </c>
      <c r="C541" s="28" t="s">
        <v>10</v>
      </c>
      <c r="D541" s="5">
        <v>11</v>
      </c>
      <c r="E541" s="5">
        <v>0.9</v>
      </c>
      <c r="F541" t="s">
        <v>51</v>
      </c>
      <c r="J541" s="25"/>
      <c r="L541" s="5"/>
    </row>
    <row r="542" spans="1:15" x14ac:dyDescent="0.2">
      <c r="A542" s="28">
        <v>1024</v>
      </c>
      <c r="B542" s="18">
        <v>12.043835616438356</v>
      </c>
      <c r="C542" s="28" t="s">
        <v>9</v>
      </c>
      <c r="D542" s="5">
        <v>5</v>
      </c>
      <c r="E542" s="5">
        <v>0.9</v>
      </c>
      <c r="F542" t="s">
        <v>51</v>
      </c>
      <c r="J542" s="25"/>
      <c r="L542" s="5"/>
    </row>
    <row r="543" spans="1:15" x14ac:dyDescent="0.2">
      <c r="A543" s="28">
        <v>1024</v>
      </c>
      <c r="B543" s="18">
        <v>12.043835616438356</v>
      </c>
      <c r="C543" s="28" t="s">
        <v>9</v>
      </c>
      <c r="D543" s="5">
        <v>8</v>
      </c>
      <c r="E543" s="5">
        <v>0.95</v>
      </c>
      <c r="F543" t="s">
        <v>51</v>
      </c>
      <c r="J543" s="25"/>
      <c r="L543" s="5"/>
    </row>
    <row r="544" spans="1:15" x14ac:dyDescent="0.2">
      <c r="A544" s="28">
        <v>1024</v>
      </c>
      <c r="B544" s="18">
        <v>12.043835616438356</v>
      </c>
      <c r="C544" s="28" t="s">
        <v>9</v>
      </c>
      <c r="D544" s="5">
        <v>11</v>
      </c>
      <c r="E544" s="5">
        <v>0.8</v>
      </c>
      <c r="F544" t="s">
        <v>51</v>
      </c>
      <c r="J544" s="25"/>
      <c r="L544" s="5"/>
    </row>
    <row r="545" spans="1:14" x14ac:dyDescent="0.2">
      <c r="A545" s="28">
        <v>1122</v>
      </c>
      <c r="B545" s="18">
        <v>6.78</v>
      </c>
      <c r="C545" s="28" t="s">
        <v>10</v>
      </c>
      <c r="D545" s="5">
        <v>5</v>
      </c>
      <c r="E545" s="5">
        <v>0.84</v>
      </c>
      <c r="F545" t="s">
        <v>51</v>
      </c>
      <c r="J545" s="25"/>
      <c r="L545" s="5"/>
    </row>
    <row r="546" spans="1:14" x14ac:dyDescent="0.2">
      <c r="A546" s="28">
        <v>1122</v>
      </c>
      <c r="B546" s="18">
        <v>6.78</v>
      </c>
      <c r="C546" s="28" t="s">
        <v>10</v>
      </c>
      <c r="D546" s="5">
        <v>11</v>
      </c>
      <c r="E546" s="5">
        <v>0.6</v>
      </c>
      <c r="F546" t="s">
        <v>51</v>
      </c>
      <c r="J546" s="25"/>
      <c r="L546" s="5"/>
    </row>
    <row r="547" spans="1:14" x14ac:dyDescent="0.2">
      <c r="A547" s="28">
        <v>1122</v>
      </c>
      <c r="B547" s="18">
        <v>6.78</v>
      </c>
      <c r="C547" s="28" t="s">
        <v>10</v>
      </c>
      <c r="D547" s="5">
        <v>8</v>
      </c>
      <c r="E547" s="5">
        <v>0.84</v>
      </c>
      <c r="F547" t="s">
        <v>51</v>
      </c>
      <c r="J547" s="25"/>
      <c r="L547" s="5"/>
    </row>
    <row r="548" spans="1:14" x14ac:dyDescent="0.2">
      <c r="A548" s="28">
        <v>1193</v>
      </c>
      <c r="B548" s="18">
        <v>13.931506849315069</v>
      </c>
      <c r="C548" s="28" t="s">
        <v>10</v>
      </c>
      <c r="D548" s="5">
        <v>5</v>
      </c>
      <c r="E548" s="5">
        <v>0.9</v>
      </c>
      <c r="F548" t="s">
        <v>51</v>
      </c>
      <c r="J548" s="25"/>
      <c r="L548" s="5"/>
    </row>
    <row r="549" spans="1:14" x14ac:dyDescent="0.2">
      <c r="A549" s="28">
        <v>1193</v>
      </c>
      <c r="B549" s="18">
        <v>13.931506849315069</v>
      </c>
      <c r="C549" s="28" t="s">
        <v>10</v>
      </c>
      <c r="D549" s="5">
        <v>11</v>
      </c>
      <c r="E549" s="5">
        <v>0.85</v>
      </c>
      <c r="F549" t="s">
        <v>51</v>
      </c>
      <c r="J549" s="25"/>
      <c r="L549" s="5"/>
    </row>
    <row r="550" spans="1:14" x14ac:dyDescent="0.2">
      <c r="A550" s="28">
        <v>1193</v>
      </c>
      <c r="B550" s="18">
        <v>13.931506849315069</v>
      </c>
      <c r="C550" s="28" t="s">
        <v>10</v>
      </c>
      <c r="D550" s="5">
        <v>8</v>
      </c>
      <c r="E550" s="5">
        <v>0.8</v>
      </c>
      <c r="F550" t="s">
        <v>51</v>
      </c>
      <c r="J550" s="25"/>
      <c r="L550" s="5"/>
    </row>
    <row r="551" spans="1:14" x14ac:dyDescent="0.2">
      <c r="A551" s="28">
        <v>1206</v>
      </c>
      <c r="B551" s="18">
        <v>7.09</v>
      </c>
      <c r="C551" s="28" t="s">
        <v>10</v>
      </c>
      <c r="D551" s="5">
        <v>5</v>
      </c>
      <c r="E551" s="5">
        <v>0.8</v>
      </c>
      <c r="F551" t="s">
        <v>51</v>
      </c>
      <c r="J551" s="25"/>
      <c r="L551" s="5"/>
      <c r="N551" s="21"/>
    </row>
    <row r="552" spans="1:14" x14ac:dyDescent="0.2">
      <c r="A552" s="28">
        <v>1206</v>
      </c>
      <c r="B552" s="18">
        <v>7.09</v>
      </c>
      <c r="C552" s="28" t="s">
        <v>10</v>
      </c>
      <c r="D552" s="5">
        <v>8</v>
      </c>
      <c r="E552" s="5">
        <v>0.8</v>
      </c>
      <c r="F552" t="s">
        <v>51</v>
      </c>
      <c r="J552" s="25"/>
      <c r="L552" s="5"/>
      <c r="N552" s="21"/>
    </row>
    <row r="553" spans="1:14" x14ac:dyDescent="0.2">
      <c r="A553" s="28">
        <v>1206</v>
      </c>
      <c r="B553" s="18">
        <v>7.09</v>
      </c>
      <c r="C553" s="28" t="s">
        <v>10</v>
      </c>
      <c r="D553" s="5">
        <v>11</v>
      </c>
      <c r="E553" s="5">
        <v>0.6</v>
      </c>
      <c r="F553" t="s">
        <v>51</v>
      </c>
      <c r="J553" s="25"/>
      <c r="L553" s="5"/>
      <c r="N553" s="21"/>
    </row>
    <row r="554" spans="1:14" x14ac:dyDescent="0.2">
      <c r="A554" s="28">
        <v>1241</v>
      </c>
      <c r="B554" s="18">
        <v>6.93</v>
      </c>
      <c r="C554" s="28" t="s">
        <v>9</v>
      </c>
      <c r="D554" s="5">
        <v>11</v>
      </c>
      <c r="E554" s="5">
        <v>0.75</v>
      </c>
      <c r="F554" t="s">
        <v>51</v>
      </c>
      <c r="J554" s="25"/>
      <c r="L554" s="5"/>
      <c r="N554" s="21"/>
    </row>
    <row r="555" spans="1:14" x14ac:dyDescent="0.2">
      <c r="A555" s="28">
        <v>1241</v>
      </c>
      <c r="B555" s="18">
        <v>6.93</v>
      </c>
      <c r="C555" s="28" t="s">
        <v>9</v>
      </c>
      <c r="D555" s="5">
        <v>8</v>
      </c>
      <c r="E555" s="5">
        <v>0.9</v>
      </c>
      <c r="F555" t="s">
        <v>51</v>
      </c>
      <c r="J555" s="25"/>
      <c r="L555" s="5"/>
      <c r="N555" s="21"/>
    </row>
    <row r="556" spans="1:14" x14ac:dyDescent="0.2">
      <c r="A556" s="28">
        <v>1241</v>
      </c>
      <c r="B556" s="18">
        <v>6.93</v>
      </c>
      <c r="C556" s="28" t="s">
        <v>9</v>
      </c>
      <c r="D556" s="5">
        <v>5</v>
      </c>
      <c r="E556" s="5">
        <v>0.8</v>
      </c>
      <c r="F556" t="s">
        <v>51</v>
      </c>
      <c r="J556" s="25"/>
      <c r="L556" s="5"/>
      <c r="N556" s="21"/>
    </row>
    <row r="557" spans="1:14" x14ac:dyDescent="0.2">
      <c r="A557" s="28">
        <v>1271</v>
      </c>
      <c r="B557" s="19">
        <v>7.1424657534246574</v>
      </c>
      <c r="C557" s="28" t="s">
        <v>10</v>
      </c>
      <c r="D557" s="5">
        <v>5</v>
      </c>
      <c r="E557" s="5">
        <v>0.95</v>
      </c>
      <c r="F557" t="s">
        <v>51</v>
      </c>
      <c r="J557" s="25"/>
      <c r="L557" s="5"/>
      <c r="N557" s="21"/>
    </row>
    <row r="558" spans="1:14" x14ac:dyDescent="0.2">
      <c r="A558" s="28">
        <v>1271</v>
      </c>
      <c r="B558" s="19">
        <v>7.1424657534246574</v>
      </c>
      <c r="C558" s="28" t="s">
        <v>10</v>
      </c>
      <c r="D558" s="5">
        <v>8</v>
      </c>
      <c r="E558" s="5">
        <v>0.8</v>
      </c>
      <c r="F558" t="s">
        <v>51</v>
      </c>
      <c r="J558" s="25"/>
      <c r="L558" s="5"/>
      <c r="N558" s="21"/>
    </row>
    <row r="559" spans="1:14" x14ac:dyDescent="0.2">
      <c r="A559" s="28">
        <v>1271</v>
      </c>
      <c r="B559" s="19">
        <v>7.1424657534246574</v>
      </c>
      <c r="C559" s="28" t="s">
        <v>10</v>
      </c>
      <c r="D559" s="5">
        <v>11</v>
      </c>
      <c r="E559" s="5">
        <v>0.75</v>
      </c>
      <c r="F559" t="s">
        <v>51</v>
      </c>
      <c r="J559" s="25"/>
      <c r="L559" s="5"/>
      <c r="N559" s="21"/>
    </row>
    <row r="560" spans="1:14" x14ac:dyDescent="0.2">
      <c r="A560" s="28">
        <v>1286</v>
      </c>
      <c r="B560" s="19">
        <v>7.3671232876712329</v>
      </c>
      <c r="C560" s="28" t="s">
        <v>9</v>
      </c>
      <c r="D560" s="5">
        <v>11</v>
      </c>
      <c r="E560" s="5">
        <v>0.65</v>
      </c>
      <c r="F560" t="s">
        <v>51</v>
      </c>
      <c r="J560" s="25"/>
      <c r="L560" s="5"/>
    </row>
    <row r="561" spans="1:16" x14ac:dyDescent="0.2">
      <c r="A561" s="28">
        <v>1286</v>
      </c>
      <c r="B561" s="19">
        <v>7.3671232876712329</v>
      </c>
      <c r="C561" s="28" t="s">
        <v>9</v>
      </c>
      <c r="D561" s="5">
        <v>5</v>
      </c>
      <c r="E561" s="5">
        <v>0.75</v>
      </c>
      <c r="F561" t="s">
        <v>51</v>
      </c>
      <c r="J561" s="25"/>
      <c r="L561" s="5"/>
    </row>
    <row r="562" spans="1:16" x14ac:dyDescent="0.2">
      <c r="A562" s="28">
        <v>1286</v>
      </c>
      <c r="B562" s="19">
        <v>7.3671232876712329</v>
      </c>
      <c r="C562" s="28" t="s">
        <v>9</v>
      </c>
      <c r="D562" s="5">
        <v>8</v>
      </c>
      <c r="E562" s="5">
        <v>0.85</v>
      </c>
      <c r="F562" t="s">
        <v>51</v>
      </c>
      <c r="J562" s="25"/>
      <c r="L562" s="5"/>
    </row>
    <row r="563" spans="1:16" x14ac:dyDescent="0.2">
      <c r="A563" s="28">
        <v>1293</v>
      </c>
      <c r="B563" s="19">
        <v>7.5205479452054798</v>
      </c>
      <c r="C563" s="28" t="s">
        <v>9</v>
      </c>
      <c r="D563" s="5">
        <v>8</v>
      </c>
      <c r="E563" s="5">
        <v>0.8</v>
      </c>
      <c r="F563" t="s">
        <v>51</v>
      </c>
      <c r="J563" s="25"/>
      <c r="L563" s="5"/>
    </row>
    <row r="564" spans="1:16" x14ac:dyDescent="0.2">
      <c r="A564" s="28">
        <v>1293</v>
      </c>
      <c r="B564" s="19">
        <v>7.5205479452054798</v>
      </c>
      <c r="C564" s="28" t="s">
        <v>9</v>
      </c>
      <c r="D564" s="5">
        <v>5</v>
      </c>
      <c r="E564" s="5">
        <v>0.8</v>
      </c>
      <c r="F564" t="s">
        <v>51</v>
      </c>
      <c r="J564" s="25"/>
      <c r="L564" s="5"/>
    </row>
    <row r="565" spans="1:16" x14ac:dyDescent="0.2">
      <c r="A565" s="28">
        <v>1293</v>
      </c>
      <c r="B565" s="19">
        <v>7.5205479452054798</v>
      </c>
      <c r="C565" s="28" t="s">
        <v>9</v>
      </c>
      <c r="D565" s="5">
        <v>11</v>
      </c>
      <c r="E565" s="5">
        <v>0.6</v>
      </c>
      <c r="F565" t="s">
        <v>51</v>
      </c>
      <c r="J565" s="25"/>
      <c r="L565" s="5"/>
    </row>
    <row r="566" spans="1:16" x14ac:dyDescent="0.2">
      <c r="A566" s="28">
        <v>1302</v>
      </c>
      <c r="B566" s="18">
        <v>7.1</v>
      </c>
      <c r="C566" s="28" t="s">
        <v>9</v>
      </c>
      <c r="D566" s="5">
        <v>5</v>
      </c>
      <c r="E566" s="5">
        <v>0.9</v>
      </c>
      <c r="F566" t="s">
        <v>51</v>
      </c>
      <c r="J566" s="25"/>
      <c r="L566" s="5"/>
    </row>
    <row r="567" spans="1:16" x14ac:dyDescent="0.2">
      <c r="A567" s="28">
        <v>1302</v>
      </c>
      <c r="B567" s="18">
        <v>7.1</v>
      </c>
      <c r="C567" s="28" t="s">
        <v>9</v>
      </c>
      <c r="D567" s="5">
        <v>8</v>
      </c>
      <c r="E567" s="5">
        <v>0.95</v>
      </c>
      <c r="F567" t="s">
        <v>51</v>
      </c>
      <c r="J567" s="25"/>
      <c r="L567" s="5"/>
    </row>
    <row r="568" spans="1:16" x14ac:dyDescent="0.2">
      <c r="A568" s="28">
        <v>1302</v>
      </c>
      <c r="B568" s="18">
        <v>7.1</v>
      </c>
      <c r="C568" s="28" t="s">
        <v>9</v>
      </c>
      <c r="D568" s="5">
        <v>11</v>
      </c>
      <c r="E568" s="5">
        <v>0.8</v>
      </c>
      <c r="F568" t="s">
        <v>51</v>
      </c>
      <c r="J568" s="25"/>
      <c r="L568" s="5"/>
    </row>
    <row r="569" spans="1:16" x14ac:dyDescent="0.2">
      <c r="A569" s="28">
        <v>1346</v>
      </c>
      <c r="B569" s="18">
        <v>10.119999999999999</v>
      </c>
      <c r="C569" s="28" t="s">
        <v>10</v>
      </c>
      <c r="D569" s="5">
        <v>5</v>
      </c>
      <c r="E569" s="5">
        <v>0.8</v>
      </c>
      <c r="F569" t="s">
        <v>51</v>
      </c>
      <c r="J569" s="25"/>
      <c r="L569" s="5"/>
      <c r="N569" s="21"/>
    </row>
    <row r="570" spans="1:16" x14ac:dyDescent="0.2">
      <c r="A570" s="28">
        <v>1346</v>
      </c>
      <c r="B570" s="18">
        <v>10.119999999999999</v>
      </c>
      <c r="C570" s="28" t="s">
        <v>10</v>
      </c>
      <c r="D570" s="5">
        <v>8</v>
      </c>
      <c r="E570" s="5">
        <v>0.85</v>
      </c>
      <c r="F570" t="s">
        <v>51</v>
      </c>
      <c r="J570" s="25"/>
      <c r="L570" s="5"/>
      <c r="N570" s="21"/>
    </row>
    <row r="571" spans="1:16" x14ac:dyDescent="0.2">
      <c r="A571" s="28">
        <v>1346</v>
      </c>
      <c r="B571" s="18">
        <v>10.119999999999999</v>
      </c>
      <c r="C571" s="28" t="s">
        <v>10</v>
      </c>
      <c r="D571" s="5">
        <v>11</v>
      </c>
      <c r="E571" s="5">
        <v>0.85</v>
      </c>
      <c r="F571" t="s">
        <v>51</v>
      </c>
      <c r="J571" s="25"/>
      <c r="L571" s="5"/>
      <c r="N571" s="21"/>
    </row>
    <row r="572" spans="1:16" x14ac:dyDescent="0.2">
      <c r="A572" s="28">
        <v>1443</v>
      </c>
      <c r="B572" s="19">
        <v>7.1726027397260275</v>
      </c>
      <c r="C572" s="28" t="s">
        <v>9</v>
      </c>
      <c r="D572" s="5">
        <v>5</v>
      </c>
      <c r="E572" s="5">
        <v>0.9</v>
      </c>
      <c r="F572" t="s">
        <v>51</v>
      </c>
      <c r="J572" s="25"/>
      <c r="L572" s="5"/>
      <c r="N572" s="21"/>
    </row>
    <row r="573" spans="1:16" x14ac:dyDescent="0.2">
      <c r="A573" s="28">
        <v>1443</v>
      </c>
      <c r="B573" s="19">
        <v>7.1726027397260275</v>
      </c>
      <c r="C573" s="28" t="s">
        <v>9</v>
      </c>
      <c r="D573" s="5">
        <v>8</v>
      </c>
      <c r="E573" s="5">
        <v>0.9</v>
      </c>
      <c r="F573" t="s">
        <v>51</v>
      </c>
      <c r="J573" s="25"/>
      <c r="L573" s="5"/>
      <c r="N573" s="21"/>
    </row>
    <row r="574" spans="1:16" x14ac:dyDescent="0.2">
      <c r="A574" s="28">
        <v>1443</v>
      </c>
      <c r="B574" s="19">
        <v>7.1726027397260275</v>
      </c>
      <c r="C574" s="28" t="s">
        <v>9</v>
      </c>
      <c r="D574" s="5">
        <v>11</v>
      </c>
      <c r="E574" s="5">
        <v>0.9</v>
      </c>
      <c r="F574" t="s">
        <v>51</v>
      </c>
      <c r="J574" s="25"/>
      <c r="L574" s="5"/>
      <c r="N574" s="21"/>
    </row>
    <row r="575" spans="1:16" x14ac:dyDescent="0.2">
      <c r="A575" s="28">
        <v>1451</v>
      </c>
      <c r="B575" s="18">
        <v>6.8794520547945206</v>
      </c>
      <c r="C575" s="28" t="s">
        <v>10</v>
      </c>
      <c r="D575" s="5">
        <v>8</v>
      </c>
      <c r="E575" s="5">
        <v>0.45</v>
      </c>
      <c r="F575" t="s">
        <v>51</v>
      </c>
      <c r="J575" s="25"/>
      <c r="L575" s="5"/>
      <c r="P575" s="22"/>
    </row>
    <row r="576" spans="1:16" x14ac:dyDescent="0.2">
      <c r="A576" s="28">
        <v>1451</v>
      </c>
      <c r="B576" s="18">
        <v>6.8794520547945206</v>
      </c>
      <c r="C576" s="28" t="s">
        <v>10</v>
      </c>
      <c r="D576" s="5">
        <v>11</v>
      </c>
      <c r="E576" s="5">
        <v>0.3</v>
      </c>
      <c r="F576" t="s">
        <v>51</v>
      </c>
      <c r="J576" s="25"/>
      <c r="L576" s="5"/>
      <c r="P576" s="22"/>
    </row>
    <row r="577" spans="1:16" x14ac:dyDescent="0.2">
      <c r="A577" s="28">
        <v>1451</v>
      </c>
      <c r="B577" s="18">
        <v>6.8794520547945206</v>
      </c>
      <c r="C577" s="28" t="s">
        <v>10</v>
      </c>
      <c r="D577" s="5">
        <v>5</v>
      </c>
      <c r="E577" s="5">
        <v>0.6</v>
      </c>
      <c r="F577" t="s">
        <v>51</v>
      </c>
      <c r="J577" s="25"/>
      <c r="L577" s="5"/>
      <c r="P577" s="22"/>
    </row>
    <row r="578" spans="1:16" x14ac:dyDescent="0.2">
      <c r="A578" s="28">
        <v>1490</v>
      </c>
      <c r="B578" s="18">
        <v>6.58</v>
      </c>
      <c r="C578" s="28" t="s">
        <v>10</v>
      </c>
      <c r="D578" s="5">
        <v>5</v>
      </c>
      <c r="E578" s="5">
        <v>0.6</v>
      </c>
      <c r="F578" t="s">
        <v>51</v>
      </c>
      <c r="J578" s="25"/>
      <c r="L578" s="12"/>
    </row>
    <row r="579" spans="1:16" x14ac:dyDescent="0.2">
      <c r="A579" s="28">
        <v>1490</v>
      </c>
      <c r="B579" s="18">
        <v>6.58</v>
      </c>
      <c r="C579" s="28" t="s">
        <v>10</v>
      </c>
      <c r="D579" s="5">
        <v>11</v>
      </c>
      <c r="E579" s="5">
        <v>0.75</v>
      </c>
      <c r="F579" t="s">
        <v>51</v>
      </c>
      <c r="J579" s="25"/>
      <c r="L579" s="12"/>
    </row>
    <row r="580" spans="1:16" x14ac:dyDescent="0.2">
      <c r="A580" s="28">
        <v>1490</v>
      </c>
      <c r="B580" s="18">
        <v>6.58</v>
      </c>
      <c r="C580" s="28" t="s">
        <v>10</v>
      </c>
      <c r="D580" s="5">
        <v>8</v>
      </c>
      <c r="E580" s="5">
        <v>0.75</v>
      </c>
      <c r="F580" t="s">
        <v>51</v>
      </c>
      <c r="J580" s="25"/>
      <c r="L580" s="12"/>
    </row>
    <row r="581" spans="1:16" x14ac:dyDescent="0.2">
      <c r="A581" s="28">
        <v>1500</v>
      </c>
      <c r="B581" s="18">
        <v>6.67</v>
      </c>
      <c r="C581" s="28" t="s">
        <v>9</v>
      </c>
      <c r="D581" s="5">
        <v>5</v>
      </c>
      <c r="E581" s="5">
        <v>0.9</v>
      </c>
      <c r="F581" t="s">
        <v>51</v>
      </c>
      <c r="J581" s="25"/>
      <c r="L581" s="5"/>
    </row>
    <row r="582" spans="1:16" x14ac:dyDescent="0.2">
      <c r="A582" s="28">
        <v>1500</v>
      </c>
      <c r="B582" s="18">
        <v>6.67</v>
      </c>
      <c r="C582" s="28" t="s">
        <v>9</v>
      </c>
      <c r="D582" s="5">
        <v>8</v>
      </c>
      <c r="E582" s="5">
        <v>0.85</v>
      </c>
      <c r="F582" t="s">
        <v>51</v>
      </c>
      <c r="J582" s="25"/>
      <c r="L582" s="5"/>
    </row>
    <row r="583" spans="1:16" x14ac:dyDescent="0.2">
      <c r="A583" s="28">
        <v>1500</v>
      </c>
      <c r="B583" s="18">
        <v>6.67</v>
      </c>
      <c r="C583" s="28" t="s">
        <v>9</v>
      </c>
      <c r="D583" s="5">
        <v>11</v>
      </c>
      <c r="E583" s="5">
        <v>0.8</v>
      </c>
      <c r="F583" t="s">
        <v>51</v>
      </c>
      <c r="J583" s="25"/>
      <c r="L583" s="5"/>
    </row>
    <row r="584" spans="1:16" x14ac:dyDescent="0.2">
      <c r="A584" s="28">
        <v>1505</v>
      </c>
      <c r="B584" s="18">
        <v>7.3506849315068497</v>
      </c>
      <c r="C584" s="28" t="s">
        <v>9</v>
      </c>
      <c r="D584" s="5">
        <v>5</v>
      </c>
      <c r="E584" s="5">
        <v>0.95</v>
      </c>
      <c r="F584" t="s">
        <v>51</v>
      </c>
      <c r="J584" s="25"/>
      <c r="L584" s="5"/>
    </row>
    <row r="585" spans="1:16" x14ac:dyDescent="0.2">
      <c r="A585" s="28">
        <v>1505</v>
      </c>
      <c r="B585" s="18">
        <v>7.3506849315068497</v>
      </c>
      <c r="C585" s="28" t="s">
        <v>9</v>
      </c>
      <c r="D585" s="5">
        <v>8</v>
      </c>
      <c r="E585" s="5">
        <v>0.85</v>
      </c>
      <c r="F585" t="s">
        <v>51</v>
      </c>
      <c r="J585" s="25"/>
      <c r="L585" s="5"/>
    </row>
    <row r="586" spans="1:16" x14ac:dyDescent="0.2">
      <c r="A586" s="28">
        <v>1505</v>
      </c>
      <c r="B586" s="18">
        <v>7.3506849315068497</v>
      </c>
      <c r="C586" s="28" t="s">
        <v>9</v>
      </c>
      <c r="D586" s="5">
        <v>11</v>
      </c>
      <c r="E586" s="5">
        <v>0.75</v>
      </c>
      <c r="F586" t="s">
        <v>51</v>
      </c>
      <c r="J586" s="25"/>
      <c r="L586" s="5"/>
    </row>
    <row r="587" spans="1:16" x14ac:dyDescent="0.2">
      <c r="A587" s="28">
        <v>1509</v>
      </c>
      <c r="B587" s="18">
        <v>5.7</v>
      </c>
      <c r="C587" s="28" t="s">
        <v>10</v>
      </c>
      <c r="D587" s="5">
        <v>8</v>
      </c>
      <c r="E587" s="5">
        <v>0.75</v>
      </c>
      <c r="F587" t="s">
        <v>51</v>
      </c>
      <c r="J587" s="25"/>
      <c r="L587" s="5"/>
    </row>
    <row r="588" spans="1:16" x14ac:dyDescent="0.2">
      <c r="A588" s="28">
        <v>1509</v>
      </c>
      <c r="B588" s="18">
        <v>5.7</v>
      </c>
      <c r="C588" s="28" t="s">
        <v>10</v>
      </c>
      <c r="D588" s="5">
        <v>5</v>
      </c>
      <c r="E588" s="5">
        <v>0.95</v>
      </c>
      <c r="F588" t="s">
        <v>51</v>
      </c>
      <c r="J588" s="25"/>
      <c r="L588" s="5"/>
    </row>
    <row r="589" spans="1:16" x14ac:dyDescent="0.2">
      <c r="A589" s="28">
        <v>1509</v>
      </c>
      <c r="B589" s="18">
        <v>5.7</v>
      </c>
      <c r="C589" s="28" t="s">
        <v>10</v>
      </c>
      <c r="D589" s="5">
        <v>11</v>
      </c>
      <c r="E589" s="5">
        <v>0.5</v>
      </c>
      <c r="F589" t="s">
        <v>51</v>
      </c>
      <c r="J589" s="25"/>
      <c r="L589" s="5"/>
    </row>
    <row r="590" spans="1:16" x14ac:dyDescent="0.2">
      <c r="A590" s="28">
        <v>1510</v>
      </c>
      <c r="B590" s="18">
        <v>5.7</v>
      </c>
      <c r="C590" s="28" t="s">
        <v>9</v>
      </c>
      <c r="D590" s="5">
        <v>5</v>
      </c>
      <c r="E590" s="5">
        <v>0.8</v>
      </c>
      <c r="F590" t="s">
        <v>51</v>
      </c>
      <c r="J590" s="25"/>
      <c r="L590" s="5"/>
    </row>
    <row r="591" spans="1:16" x14ac:dyDescent="0.2">
      <c r="A591" s="28">
        <v>1510</v>
      </c>
      <c r="B591" s="18">
        <v>5.7</v>
      </c>
      <c r="C591" s="28" t="s">
        <v>9</v>
      </c>
      <c r="D591" s="5">
        <v>11</v>
      </c>
      <c r="E591" s="5">
        <v>0.75</v>
      </c>
      <c r="F591" t="s">
        <v>51</v>
      </c>
      <c r="J591" s="25"/>
      <c r="L591" s="5"/>
    </row>
    <row r="592" spans="1:16" x14ac:dyDescent="0.2">
      <c r="A592" s="28">
        <v>1510</v>
      </c>
      <c r="B592" s="18">
        <v>5.7</v>
      </c>
      <c r="C592" s="28" t="s">
        <v>9</v>
      </c>
      <c r="D592" s="5">
        <v>8</v>
      </c>
      <c r="E592" s="5">
        <v>0.75</v>
      </c>
      <c r="F592" t="s">
        <v>51</v>
      </c>
      <c r="J592" s="25"/>
      <c r="L592" s="5"/>
    </row>
    <row r="593" spans="1:16" x14ac:dyDescent="0.2">
      <c r="A593" s="28">
        <v>1536</v>
      </c>
      <c r="B593" s="19">
        <v>11.361643835616439</v>
      </c>
      <c r="C593" s="28" t="s">
        <v>10</v>
      </c>
      <c r="D593" s="5">
        <v>5</v>
      </c>
      <c r="E593" s="5">
        <v>0.8</v>
      </c>
      <c r="F593" t="s">
        <v>51</v>
      </c>
      <c r="J593" s="25"/>
      <c r="L593" s="5"/>
    </row>
    <row r="594" spans="1:16" x14ac:dyDescent="0.2">
      <c r="A594" s="28">
        <v>1536</v>
      </c>
      <c r="B594" s="19">
        <v>11.361643835616439</v>
      </c>
      <c r="C594" s="28" t="s">
        <v>10</v>
      </c>
      <c r="D594" s="5">
        <v>11</v>
      </c>
      <c r="E594" s="5">
        <v>0.5</v>
      </c>
      <c r="F594" t="s">
        <v>51</v>
      </c>
      <c r="J594" s="25"/>
      <c r="L594" s="5"/>
    </row>
    <row r="595" spans="1:16" x14ac:dyDescent="0.2">
      <c r="A595" s="28">
        <v>1536</v>
      </c>
      <c r="B595" s="19">
        <v>11.361643835616439</v>
      </c>
      <c r="C595" s="28" t="s">
        <v>10</v>
      </c>
      <c r="D595" s="5">
        <v>8</v>
      </c>
      <c r="E595" s="5">
        <v>0.75</v>
      </c>
      <c r="F595" t="s">
        <v>51</v>
      </c>
      <c r="J595" s="25"/>
      <c r="L595" s="5"/>
    </row>
    <row r="596" spans="1:16" x14ac:dyDescent="0.2">
      <c r="A596" s="28">
        <v>1547</v>
      </c>
      <c r="B596" s="18">
        <v>13.178082191780822</v>
      </c>
      <c r="C596" s="28" t="s">
        <v>9</v>
      </c>
      <c r="D596" s="5">
        <v>5</v>
      </c>
      <c r="E596" s="5">
        <v>0.85</v>
      </c>
      <c r="F596" t="s">
        <v>51</v>
      </c>
      <c r="J596" s="25"/>
      <c r="L596" s="5"/>
      <c r="P596" s="22"/>
    </row>
    <row r="597" spans="1:16" x14ac:dyDescent="0.2">
      <c r="A597" s="28">
        <v>1547</v>
      </c>
      <c r="B597" s="18">
        <v>13.178082191780822</v>
      </c>
      <c r="C597" s="28" t="s">
        <v>9</v>
      </c>
      <c r="D597" s="5">
        <v>8</v>
      </c>
      <c r="E597" s="5">
        <v>0.95</v>
      </c>
      <c r="F597" t="s">
        <v>51</v>
      </c>
      <c r="J597" s="25"/>
      <c r="L597" s="5"/>
      <c r="P597" s="22"/>
    </row>
    <row r="598" spans="1:16" x14ac:dyDescent="0.2">
      <c r="A598" s="28">
        <v>1547</v>
      </c>
      <c r="B598" s="18">
        <v>13.178082191780822</v>
      </c>
      <c r="C598" s="28" t="s">
        <v>9</v>
      </c>
      <c r="D598" s="5">
        <v>11</v>
      </c>
      <c r="E598" s="5">
        <v>0.75</v>
      </c>
      <c r="F598" t="s">
        <v>51</v>
      </c>
      <c r="J598" s="25"/>
      <c r="L598" s="5"/>
      <c r="P598" s="22"/>
    </row>
    <row r="599" spans="1:16" x14ac:dyDescent="0.2">
      <c r="A599" s="28">
        <v>1567</v>
      </c>
      <c r="B599" s="19">
        <v>11.076712328767123</v>
      </c>
      <c r="C599" s="28" t="s">
        <v>10</v>
      </c>
      <c r="D599" s="5">
        <v>5</v>
      </c>
      <c r="E599" s="5">
        <v>0.95</v>
      </c>
      <c r="F599" t="s">
        <v>51</v>
      </c>
      <c r="J599" s="25"/>
      <c r="L599" s="5"/>
      <c r="N599" s="21"/>
    </row>
    <row r="600" spans="1:16" x14ac:dyDescent="0.2">
      <c r="A600" s="28">
        <v>1567</v>
      </c>
      <c r="B600" s="19">
        <v>11.076712328767123</v>
      </c>
      <c r="C600" s="28" t="s">
        <v>10</v>
      </c>
      <c r="D600" s="5">
        <v>8</v>
      </c>
      <c r="E600" s="5">
        <v>0.85</v>
      </c>
      <c r="F600" t="s">
        <v>51</v>
      </c>
      <c r="J600" s="25"/>
      <c r="L600" s="5"/>
      <c r="N600" s="21"/>
    </row>
    <row r="601" spans="1:16" x14ac:dyDescent="0.2">
      <c r="A601" s="28">
        <v>1567</v>
      </c>
      <c r="B601" s="19">
        <v>11.076712328767123</v>
      </c>
      <c r="C601" s="28" t="s">
        <v>10</v>
      </c>
      <c r="D601" s="5">
        <v>11</v>
      </c>
      <c r="E601" s="5">
        <v>0.8</v>
      </c>
      <c r="F601" t="s">
        <v>51</v>
      </c>
      <c r="J601" s="25"/>
      <c r="L601" s="5"/>
      <c r="N601" s="21"/>
    </row>
    <row r="602" spans="1:16" x14ac:dyDescent="0.2">
      <c r="A602" s="28">
        <v>1572</v>
      </c>
      <c r="B602" s="18">
        <v>11.323287671232876</v>
      </c>
      <c r="C602" s="28" t="s">
        <v>10</v>
      </c>
      <c r="D602" s="5">
        <v>5</v>
      </c>
      <c r="E602" s="5">
        <v>0.95</v>
      </c>
      <c r="F602" t="s">
        <v>51</v>
      </c>
      <c r="J602" s="25"/>
      <c r="L602" s="5"/>
    </row>
    <row r="603" spans="1:16" x14ac:dyDescent="0.2">
      <c r="A603" s="28">
        <v>1572</v>
      </c>
      <c r="B603" s="18">
        <v>11.323287671232876</v>
      </c>
      <c r="C603" s="28" t="s">
        <v>10</v>
      </c>
      <c r="D603" s="5">
        <v>8</v>
      </c>
      <c r="E603" s="5">
        <v>0.65</v>
      </c>
      <c r="F603" t="s">
        <v>51</v>
      </c>
      <c r="J603" s="25"/>
      <c r="L603" s="5"/>
    </row>
    <row r="604" spans="1:16" x14ac:dyDescent="0.2">
      <c r="A604" s="28">
        <v>1572</v>
      </c>
      <c r="B604" s="18">
        <v>11.323287671232876</v>
      </c>
      <c r="C604" s="28" t="s">
        <v>10</v>
      </c>
      <c r="D604" s="5">
        <v>11</v>
      </c>
      <c r="E604" s="5">
        <v>0.8</v>
      </c>
      <c r="F604" t="s">
        <v>51</v>
      </c>
      <c r="J604" s="25"/>
      <c r="L604" s="5"/>
    </row>
    <row r="605" spans="1:16" x14ac:dyDescent="0.2">
      <c r="A605" s="28">
        <v>1607</v>
      </c>
      <c r="B605" s="18">
        <v>12.69041095890411</v>
      </c>
      <c r="C605" s="28" t="s">
        <v>10</v>
      </c>
      <c r="D605" s="5">
        <v>8</v>
      </c>
      <c r="E605" s="5">
        <v>0.85</v>
      </c>
      <c r="F605" t="s">
        <v>51</v>
      </c>
      <c r="J605" s="25"/>
      <c r="L605" s="5"/>
    </row>
    <row r="606" spans="1:16" x14ac:dyDescent="0.2">
      <c r="A606" s="28">
        <v>1607</v>
      </c>
      <c r="B606" s="18">
        <v>12.69041095890411</v>
      </c>
      <c r="C606" s="28" t="s">
        <v>10</v>
      </c>
      <c r="D606" s="5">
        <v>5</v>
      </c>
      <c r="E606" s="5">
        <v>0.8</v>
      </c>
      <c r="F606" t="s">
        <v>51</v>
      </c>
      <c r="J606" s="25"/>
      <c r="L606" s="5"/>
    </row>
    <row r="607" spans="1:16" x14ac:dyDescent="0.2">
      <c r="A607" s="28">
        <v>1607</v>
      </c>
      <c r="B607" s="18">
        <v>12.69041095890411</v>
      </c>
      <c r="C607" s="28" t="s">
        <v>10</v>
      </c>
      <c r="D607" s="5">
        <v>11</v>
      </c>
      <c r="E607" s="5">
        <v>0.7</v>
      </c>
      <c r="F607" t="s">
        <v>51</v>
      </c>
      <c r="J607" s="25"/>
      <c r="L607" s="5"/>
    </row>
    <row r="608" spans="1:16" x14ac:dyDescent="0.2">
      <c r="A608" s="28">
        <v>1616</v>
      </c>
      <c r="B608" s="19">
        <v>10.854794520547944</v>
      </c>
      <c r="C608" s="28" t="s">
        <v>9</v>
      </c>
      <c r="D608" s="5">
        <v>5</v>
      </c>
      <c r="E608" s="5">
        <v>0.95</v>
      </c>
      <c r="F608" t="s">
        <v>51</v>
      </c>
      <c r="J608" s="25"/>
      <c r="L608" s="5"/>
      <c r="P608" s="22"/>
    </row>
    <row r="609" spans="1:16" x14ac:dyDescent="0.2">
      <c r="A609" s="28">
        <v>1616</v>
      </c>
      <c r="B609" s="19">
        <v>10.854794520547944</v>
      </c>
      <c r="C609" s="28" t="s">
        <v>9</v>
      </c>
      <c r="D609" s="5">
        <v>8</v>
      </c>
      <c r="E609" s="5">
        <v>0.85</v>
      </c>
      <c r="F609" t="s">
        <v>51</v>
      </c>
      <c r="J609" s="25"/>
      <c r="L609" s="5"/>
      <c r="P609" s="22"/>
    </row>
    <row r="610" spans="1:16" x14ac:dyDescent="0.2">
      <c r="A610" s="28">
        <v>1616</v>
      </c>
      <c r="B610" s="19">
        <v>10.854794520547944</v>
      </c>
      <c r="C610" s="28" t="s">
        <v>9</v>
      </c>
      <c r="D610" s="5">
        <v>11</v>
      </c>
      <c r="E610" s="5">
        <v>0.85</v>
      </c>
      <c r="F610" t="s">
        <v>51</v>
      </c>
      <c r="J610" s="25"/>
      <c r="L610" s="5"/>
      <c r="P610" s="22"/>
    </row>
    <row r="611" spans="1:16" x14ac:dyDescent="0.2">
      <c r="A611" s="28">
        <v>1645</v>
      </c>
      <c r="B611" s="19">
        <v>12.849315068493151</v>
      </c>
      <c r="C611" s="28" t="s">
        <v>10</v>
      </c>
      <c r="D611" s="5">
        <v>5</v>
      </c>
      <c r="E611" s="5">
        <v>0.75</v>
      </c>
      <c r="F611" t="s">
        <v>51</v>
      </c>
      <c r="J611" s="25"/>
      <c r="L611" s="5"/>
      <c r="N611" s="21"/>
    </row>
    <row r="612" spans="1:16" x14ac:dyDescent="0.2">
      <c r="A612" s="28">
        <v>1645</v>
      </c>
      <c r="B612" s="19">
        <v>12.849315068493151</v>
      </c>
      <c r="C612" s="28" t="s">
        <v>10</v>
      </c>
      <c r="D612" s="5">
        <v>8</v>
      </c>
      <c r="E612" s="5">
        <v>0.6</v>
      </c>
      <c r="F612" t="s">
        <v>51</v>
      </c>
      <c r="J612" s="25"/>
      <c r="L612" s="5"/>
      <c r="N612" s="21"/>
    </row>
    <row r="613" spans="1:16" x14ac:dyDescent="0.2">
      <c r="A613" s="28">
        <v>1645</v>
      </c>
      <c r="B613" s="19">
        <v>12.849315068493151</v>
      </c>
      <c r="C613" s="28" t="s">
        <v>10</v>
      </c>
      <c r="D613" s="5">
        <v>11</v>
      </c>
      <c r="E613" s="5">
        <v>0.65</v>
      </c>
      <c r="F613" t="s">
        <v>51</v>
      </c>
      <c r="J613" s="25"/>
      <c r="L613" s="5"/>
      <c r="N613" s="21"/>
    </row>
    <row r="614" spans="1:16" x14ac:dyDescent="0.2">
      <c r="A614" s="28">
        <v>1676</v>
      </c>
      <c r="B614" s="18">
        <v>7.26</v>
      </c>
      <c r="C614" s="28" t="s">
        <v>9</v>
      </c>
      <c r="D614" s="5">
        <v>5</v>
      </c>
      <c r="E614" s="5">
        <v>0.9</v>
      </c>
      <c r="F614" t="s">
        <v>51</v>
      </c>
      <c r="J614" s="25"/>
      <c r="L614" s="5"/>
      <c r="N614" s="21"/>
    </row>
    <row r="615" spans="1:16" x14ac:dyDescent="0.2">
      <c r="A615" s="28">
        <v>1676</v>
      </c>
      <c r="B615" s="18">
        <v>7.26</v>
      </c>
      <c r="C615" s="28" t="s">
        <v>9</v>
      </c>
      <c r="D615" s="5">
        <v>8</v>
      </c>
      <c r="E615" s="5">
        <v>0.75</v>
      </c>
      <c r="F615" t="s">
        <v>51</v>
      </c>
      <c r="J615" s="25"/>
      <c r="L615" s="5"/>
      <c r="N615" s="21"/>
    </row>
    <row r="616" spans="1:16" x14ac:dyDescent="0.2">
      <c r="A616" s="28">
        <v>1676</v>
      </c>
      <c r="B616" s="18">
        <v>7.26</v>
      </c>
      <c r="C616" s="28" t="s">
        <v>9</v>
      </c>
      <c r="D616" s="5">
        <v>11</v>
      </c>
      <c r="E616" s="5">
        <v>0.65</v>
      </c>
      <c r="F616" t="s">
        <v>51</v>
      </c>
      <c r="J616" s="25"/>
      <c r="L616" s="5"/>
      <c r="N616" s="21"/>
    </row>
    <row r="617" spans="1:16" x14ac:dyDescent="0.2">
      <c r="A617" s="28">
        <v>1715</v>
      </c>
      <c r="B617" s="18">
        <v>7.44</v>
      </c>
      <c r="C617" s="28" t="s">
        <v>10</v>
      </c>
      <c r="D617" s="5">
        <v>8</v>
      </c>
      <c r="E617" s="5">
        <v>0.8</v>
      </c>
      <c r="F617" t="s">
        <v>51</v>
      </c>
      <c r="J617" s="25"/>
      <c r="L617" s="5"/>
    </row>
    <row r="618" spans="1:16" x14ac:dyDescent="0.2">
      <c r="A618" s="28">
        <v>1715</v>
      </c>
      <c r="B618" s="18">
        <v>7.44</v>
      </c>
      <c r="C618" s="28" t="s">
        <v>10</v>
      </c>
      <c r="D618" s="5">
        <v>11</v>
      </c>
      <c r="E618" s="5">
        <v>0.8</v>
      </c>
      <c r="F618" t="s">
        <v>51</v>
      </c>
      <c r="J618" s="25"/>
      <c r="L618" s="5"/>
    </row>
    <row r="619" spans="1:16" x14ac:dyDescent="0.2">
      <c r="A619" s="28">
        <v>1715</v>
      </c>
      <c r="B619" s="18">
        <v>7.44</v>
      </c>
      <c r="C619" s="28" t="s">
        <v>10</v>
      </c>
      <c r="D619" s="5">
        <v>5</v>
      </c>
      <c r="E619" s="5">
        <v>0.8</v>
      </c>
      <c r="F619" t="s">
        <v>51</v>
      </c>
      <c r="J619" s="25"/>
      <c r="L619" s="5"/>
    </row>
    <row r="620" spans="1:16" x14ac:dyDescent="0.2">
      <c r="A620" s="28">
        <v>1741</v>
      </c>
      <c r="B620" s="18">
        <v>8.27</v>
      </c>
      <c r="C620" s="28" t="s">
        <v>10</v>
      </c>
      <c r="D620" s="5">
        <v>11</v>
      </c>
      <c r="E620" s="5">
        <v>0.65</v>
      </c>
      <c r="F620" t="s">
        <v>51</v>
      </c>
      <c r="J620" s="25"/>
      <c r="L620" s="5"/>
    </row>
    <row r="621" spans="1:16" x14ac:dyDescent="0.2">
      <c r="A621" s="28">
        <v>1741</v>
      </c>
      <c r="B621" s="18">
        <v>8.27</v>
      </c>
      <c r="C621" s="28" t="s">
        <v>10</v>
      </c>
      <c r="D621" s="5">
        <v>5</v>
      </c>
      <c r="E621" s="5">
        <v>0.85</v>
      </c>
      <c r="F621" t="s">
        <v>51</v>
      </c>
      <c r="J621" s="25"/>
      <c r="L621" s="5"/>
    </row>
    <row r="622" spans="1:16" x14ac:dyDescent="0.2">
      <c r="A622" s="28">
        <v>1741</v>
      </c>
      <c r="B622" s="18">
        <v>8.27</v>
      </c>
      <c r="C622" s="28" t="s">
        <v>10</v>
      </c>
      <c r="D622" s="5">
        <v>8</v>
      </c>
      <c r="E622" s="5">
        <v>0.7</v>
      </c>
      <c r="F622" t="s">
        <v>51</v>
      </c>
      <c r="J622" s="25"/>
      <c r="L622" s="5"/>
    </row>
    <row r="623" spans="1:16" x14ac:dyDescent="0.2">
      <c r="A623" s="28">
        <v>1751</v>
      </c>
      <c r="B623" s="19">
        <v>6.82</v>
      </c>
      <c r="C623" s="28" t="s">
        <v>9</v>
      </c>
      <c r="D623" s="5">
        <v>11</v>
      </c>
      <c r="E623" s="5">
        <v>0.55000000000000004</v>
      </c>
      <c r="F623" t="s">
        <v>51</v>
      </c>
      <c r="J623" s="25"/>
      <c r="L623" s="12"/>
    </row>
    <row r="624" spans="1:16" x14ac:dyDescent="0.2">
      <c r="A624" s="28">
        <v>1751</v>
      </c>
      <c r="B624" s="19">
        <v>6.82</v>
      </c>
      <c r="C624" s="28" t="s">
        <v>9</v>
      </c>
      <c r="D624" s="5">
        <v>5</v>
      </c>
      <c r="E624" s="5">
        <v>0.7</v>
      </c>
      <c r="F624" t="s">
        <v>51</v>
      </c>
      <c r="J624" s="25"/>
      <c r="L624" s="12"/>
    </row>
    <row r="625" spans="1:16" x14ac:dyDescent="0.2">
      <c r="A625" s="28">
        <v>1751</v>
      </c>
      <c r="B625" s="19">
        <v>6.82</v>
      </c>
      <c r="C625" s="28" t="s">
        <v>9</v>
      </c>
      <c r="D625" s="5">
        <v>8</v>
      </c>
      <c r="E625" s="5">
        <v>0.7</v>
      </c>
      <c r="F625" t="s">
        <v>51</v>
      </c>
      <c r="J625" s="25"/>
      <c r="L625" s="12"/>
    </row>
    <row r="626" spans="1:16" x14ac:dyDescent="0.2">
      <c r="A626" s="28">
        <v>1756</v>
      </c>
      <c r="B626" s="18">
        <v>7.28</v>
      </c>
      <c r="C626" s="28" t="s">
        <v>10</v>
      </c>
      <c r="D626" s="5">
        <v>5</v>
      </c>
      <c r="E626" s="5">
        <v>0.9</v>
      </c>
      <c r="F626" t="s">
        <v>51</v>
      </c>
      <c r="J626" s="25"/>
      <c r="L626" s="5"/>
      <c r="N626" s="21"/>
    </row>
    <row r="627" spans="1:16" x14ac:dyDescent="0.2">
      <c r="A627" s="28">
        <v>1756</v>
      </c>
      <c r="B627" s="18">
        <v>7.28</v>
      </c>
      <c r="C627" s="28" t="s">
        <v>10</v>
      </c>
      <c r="D627" s="5">
        <v>11</v>
      </c>
      <c r="E627" s="5">
        <v>0.75</v>
      </c>
      <c r="F627" t="s">
        <v>51</v>
      </c>
      <c r="J627" s="25"/>
      <c r="L627" s="5"/>
      <c r="N627" s="21"/>
    </row>
    <row r="628" spans="1:16" x14ac:dyDescent="0.2">
      <c r="A628" s="28">
        <v>1756</v>
      </c>
      <c r="B628" s="18">
        <v>7.28</v>
      </c>
      <c r="C628" s="28" t="s">
        <v>10</v>
      </c>
      <c r="D628" s="5">
        <v>8</v>
      </c>
      <c r="E628" s="5">
        <v>0.65</v>
      </c>
      <c r="F628" t="s">
        <v>51</v>
      </c>
      <c r="J628" s="25"/>
      <c r="L628" s="5"/>
      <c r="N628" s="21"/>
    </row>
    <row r="629" spans="1:16" x14ac:dyDescent="0.2">
      <c r="A629" s="28">
        <v>1786</v>
      </c>
      <c r="B629" s="18">
        <v>6.66</v>
      </c>
      <c r="C629" s="28" t="s">
        <v>9</v>
      </c>
      <c r="D629" s="5">
        <v>5</v>
      </c>
      <c r="E629" s="5">
        <v>0.85</v>
      </c>
      <c r="F629" t="s">
        <v>51</v>
      </c>
      <c r="J629" s="25"/>
      <c r="L629" s="5"/>
    </row>
    <row r="630" spans="1:16" x14ac:dyDescent="0.2">
      <c r="A630" s="28">
        <v>1786</v>
      </c>
      <c r="B630" s="18">
        <v>6.66</v>
      </c>
      <c r="C630" s="28" t="s">
        <v>9</v>
      </c>
      <c r="D630" s="5">
        <v>8</v>
      </c>
      <c r="E630" s="5">
        <v>0.8</v>
      </c>
      <c r="F630" t="s">
        <v>51</v>
      </c>
      <c r="J630" s="25"/>
      <c r="L630" s="5"/>
    </row>
    <row r="631" spans="1:16" x14ac:dyDescent="0.2">
      <c r="A631" s="28">
        <v>1786</v>
      </c>
      <c r="B631" s="18">
        <v>6.66</v>
      </c>
      <c r="C631" s="28" t="s">
        <v>9</v>
      </c>
      <c r="D631" s="5">
        <v>11</v>
      </c>
      <c r="E631" s="5">
        <v>0.65</v>
      </c>
      <c r="F631" t="s">
        <v>51</v>
      </c>
      <c r="J631" s="25"/>
      <c r="L631" s="5"/>
    </row>
    <row r="632" spans="1:16" x14ac:dyDescent="0.2">
      <c r="A632" s="28">
        <v>1828</v>
      </c>
      <c r="B632" s="18">
        <v>7.59</v>
      </c>
      <c r="C632" s="28" t="s">
        <v>9</v>
      </c>
      <c r="D632" s="5">
        <v>8</v>
      </c>
      <c r="E632" s="5">
        <v>0.8</v>
      </c>
      <c r="F632" t="s">
        <v>51</v>
      </c>
      <c r="J632" s="25"/>
      <c r="L632" s="5"/>
      <c r="P632" s="22"/>
    </row>
    <row r="633" spans="1:16" x14ac:dyDescent="0.2">
      <c r="A633" s="28">
        <v>1828</v>
      </c>
      <c r="B633" s="18">
        <v>7.59</v>
      </c>
      <c r="C633" s="28" t="s">
        <v>9</v>
      </c>
      <c r="D633" s="5">
        <v>11</v>
      </c>
      <c r="E633" s="5">
        <v>0.85</v>
      </c>
      <c r="F633" t="s">
        <v>51</v>
      </c>
      <c r="J633" s="25"/>
      <c r="L633" s="5"/>
      <c r="P633" s="22"/>
    </row>
    <row r="634" spans="1:16" x14ac:dyDescent="0.2">
      <c r="A634" s="28">
        <v>1828</v>
      </c>
      <c r="B634" s="18">
        <v>7.59</v>
      </c>
      <c r="C634" s="28" t="s">
        <v>9</v>
      </c>
      <c r="D634" s="5">
        <v>5</v>
      </c>
      <c r="E634" s="5">
        <v>0.95</v>
      </c>
      <c r="F634" t="s">
        <v>51</v>
      </c>
      <c r="J634" s="25"/>
      <c r="L634" s="5"/>
      <c r="P634" s="22"/>
    </row>
    <row r="635" spans="1:16" x14ac:dyDescent="0.2">
      <c r="A635" s="28">
        <v>1869</v>
      </c>
      <c r="B635" s="18">
        <v>6.9</v>
      </c>
      <c r="C635" s="28" t="s">
        <v>9</v>
      </c>
      <c r="D635" s="5">
        <v>5</v>
      </c>
      <c r="E635" s="5">
        <v>0.68</v>
      </c>
      <c r="F635" t="s">
        <v>51</v>
      </c>
      <c r="J635" s="25"/>
      <c r="L635" s="5"/>
      <c r="N635" s="21"/>
    </row>
    <row r="636" spans="1:16" x14ac:dyDescent="0.2">
      <c r="A636" s="28">
        <v>1869</v>
      </c>
      <c r="B636" s="18">
        <v>6.9</v>
      </c>
      <c r="C636" s="28" t="s">
        <v>9</v>
      </c>
      <c r="D636" s="5">
        <v>11</v>
      </c>
      <c r="E636" s="5">
        <v>0.69</v>
      </c>
      <c r="F636" t="s">
        <v>51</v>
      </c>
      <c r="J636" s="25"/>
      <c r="L636" s="5"/>
      <c r="N636" s="21"/>
    </row>
    <row r="637" spans="1:16" x14ac:dyDescent="0.2">
      <c r="A637" s="28">
        <v>1869</v>
      </c>
      <c r="B637" s="18">
        <v>6.9</v>
      </c>
      <c r="C637" s="28" t="s">
        <v>9</v>
      </c>
      <c r="D637" s="5">
        <v>8</v>
      </c>
      <c r="E637" s="5">
        <v>0.89</v>
      </c>
      <c r="F637" t="s">
        <v>51</v>
      </c>
      <c r="J637" s="25"/>
      <c r="L637" s="5"/>
      <c r="N637" s="21"/>
    </row>
    <row r="638" spans="1:16" x14ac:dyDescent="0.2">
      <c r="A638" s="28">
        <v>1875</v>
      </c>
      <c r="B638" s="18">
        <v>8.8800000000000008</v>
      </c>
      <c r="C638" s="28" t="s">
        <v>9</v>
      </c>
      <c r="D638" s="5">
        <v>11</v>
      </c>
      <c r="E638" s="5">
        <v>0.65</v>
      </c>
      <c r="F638" t="s">
        <v>51</v>
      </c>
      <c r="J638" s="25"/>
      <c r="L638" s="5"/>
    </row>
    <row r="639" spans="1:16" x14ac:dyDescent="0.2">
      <c r="A639" s="28">
        <v>1875</v>
      </c>
      <c r="B639" s="18">
        <v>8.8800000000000008</v>
      </c>
      <c r="C639" s="28" t="s">
        <v>9</v>
      </c>
      <c r="D639" s="5">
        <v>8</v>
      </c>
      <c r="E639" s="5">
        <v>0.7</v>
      </c>
      <c r="F639" t="s">
        <v>51</v>
      </c>
      <c r="J639" s="25"/>
      <c r="L639" s="5"/>
    </row>
    <row r="640" spans="1:16" x14ac:dyDescent="0.2">
      <c r="A640" s="28">
        <v>1875</v>
      </c>
      <c r="B640" s="18">
        <v>8.8800000000000008</v>
      </c>
      <c r="C640" s="28" t="s">
        <v>9</v>
      </c>
      <c r="D640" s="5">
        <v>5</v>
      </c>
      <c r="E640" s="5">
        <v>1</v>
      </c>
      <c r="F640" t="s">
        <v>51</v>
      </c>
      <c r="J640" s="25"/>
      <c r="L640" s="5"/>
    </row>
    <row r="641" spans="1:14" x14ac:dyDescent="0.2">
      <c r="A641" s="28">
        <v>1878</v>
      </c>
      <c r="B641" s="18">
        <v>7.43</v>
      </c>
      <c r="C641" s="28" t="s">
        <v>9</v>
      </c>
      <c r="D641" s="5">
        <v>5</v>
      </c>
      <c r="E641" s="5">
        <v>1</v>
      </c>
      <c r="F641" t="s">
        <v>51</v>
      </c>
      <c r="J641" s="25"/>
      <c r="L641" s="5"/>
    </row>
    <row r="642" spans="1:14" x14ac:dyDescent="0.2">
      <c r="A642" s="28">
        <v>1878</v>
      </c>
      <c r="B642" s="18">
        <v>7.43</v>
      </c>
      <c r="C642" s="28" t="s">
        <v>9</v>
      </c>
      <c r="D642" s="5">
        <v>11</v>
      </c>
      <c r="E642" s="5">
        <v>1</v>
      </c>
      <c r="F642" t="s">
        <v>51</v>
      </c>
      <c r="J642" s="25"/>
      <c r="L642" s="5"/>
    </row>
    <row r="643" spans="1:14" x14ac:dyDescent="0.2">
      <c r="A643" s="28">
        <v>1878</v>
      </c>
      <c r="B643" s="18">
        <v>7.43</v>
      </c>
      <c r="C643" s="28" t="s">
        <v>9</v>
      </c>
      <c r="D643" s="5">
        <v>8</v>
      </c>
      <c r="E643" s="5">
        <v>0.8</v>
      </c>
      <c r="F643" t="s">
        <v>51</v>
      </c>
      <c r="J643" s="25"/>
      <c r="L643" s="5"/>
    </row>
    <row r="644" spans="1:14" x14ac:dyDescent="0.2">
      <c r="A644" s="28">
        <v>1901</v>
      </c>
      <c r="B644" s="18">
        <v>6.86</v>
      </c>
      <c r="C644" s="28" t="s">
        <v>10</v>
      </c>
      <c r="D644" s="5">
        <v>8</v>
      </c>
      <c r="E644" s="5">
        <v>0.75</v>
      </c>
      <c r="F644" t="s">
        <v>51</v>
      </c>
      <c r="J644" s="25"/>
      <c r="L644" s="5"/>
      <c r="N644" s="21"/>
    </row>
    <row r="645" spans="1:14" x14ac:dyDescent="0.2">
      <c r="A645" s="28">
        <v>1901</v>
      </c>
      <c r="B645" s="18">
        <v>6.86</v>
      </c>
      <c r="C645" s="28" t="s">
        <v>10</v>
      </c>
      <c r="D645" s="5">
        <v>5</v>
      </c>
      <c r="E645" s="5">
        <v>0.9</v>
      </c>
      <c r="F645" t="s">
        <v>51</v>
      </c>
      <c r="J645" s="25"/>
      <c r="L645" s="5"/>
      <c r="N645" s="21"/>
    </row>
    <row r="646" spans="1:14" x14ac:dyDescent="0.2">
      <c r="A646" s="28">
        <v>1901</v>
      </c>
      <c r="B646" s="18">
        <v>6.86</v>
      </c>
      <c r="C646" s="28" t="s">
        <v>10</v>
      </c>
      <c r="D646" s="5">
        <v>11</v>
      </c>
      <c r="E646" s="5">
        <v>0.5</v>
      </c>
      <c r="F646" t="s">
        <v>51</v>
      </c>
      <c r="J646" s="25"/>
      <c r="L646" s="5"/>
      <c r="N646" s="21"/>
    </row>
    <row r="647" spans="1:14" x14ac:dyDescent="0.2">
      <c r="A647" s="28">
        <v>1912</v>
      </c>
      <c r="B647" s="18">
        <v>6.8</v>
      </c>
      <c r="C647" s="28" t="s">
        <v>9</v>
      </c>
      <c r="D647" s="5">
        <v>11</v>
      </c>
      <c r="E647" s="5">
        <v>0.65</v>
      </c>
      <c r="F647" t="s">
        <v>51</v>
      </c>
      <c r="J647" s="25"/>
      <c r="L647" s="12"/>
    </row>
    <row r="648" spans="1:14" x14ac:dyDescent="0.2">
      <c r="A648" s="28">
        <v>1912</v>
      </c>
      <c r="B648" s="18">
        <v>6.8</v>
      </c>
      <c r="C648" s="28" t="s">
        <v>9</v>
      </c>
      <c r="D648" s="5">
        <v>5</v>
      </c>
      <c r="E648" s="5">
        <v>0.9</v>
      </c>
      <c r="F648" t="s">
        <v>51</v>
      </c>
      <c r="J648" s="25"/>
      <c r="L648" s="12"/>
    </row>
    <row r="649" spans="1:14" x14ac:dyDescent="0.2">
      <c r="A649" s="28">
        <v>1912</v>
      </c>
      <c r="B649" s="18">
        <v>6.8</v>
      </c>
      <c r="C649" s="28" t="s">
        <v>9</v>
      </c>
      <c r="D649" s="5">
        <v>8</v>
      </c>
      <c r="E649" s="5">
        <v>0.8</v>
      </c>
      <c r="F649" t="s">
        <v>51</v>
      </c>
      <c r="J649" s="25"/>
      <c r="L649" s="12"/>
    </row>
    <row r="650" spans="1:14" x14ac:dyDescent="0.2">
      <c r="A650" s="28">
        <v>1916</v>
      </c>
      <c r="B650" s="18">
        <v>7.13</v>
      </c>
      <c r="C650" s="28" t="s">
        <v>10</v>
      </c>
      <c r="D650" s="5">
        <v>5</v>
      </c>
      <c r="E650" s="5">
        <v>0.85</v>
      </c>
      <c r="F650" t="s">
        <v>51</v>
      </c>
      <c r="J650" s="25"/>
      <c r="L650" s="5"/>
      <c r="N650" s="21"/>
    </row>
    <row r="651" spans="1:14" x14ac:dyDescent="0.2">
      <c r="A651" s="28">
        <v>1916</v>
      </c>
      <c r="B651" s="18">
        <v>7.13</v>
      </c>
      <c r="C651" s="28" t="s">
        <v>10</v>
      </c>
      <c r="D651" s="5">
        <v>8</v>
      </c>
      <c r="E651" s="5">
        <v>0.85</v>
      </c>
      <c r="F651" t="s">
        <v>51</v>
      </c>
      <c r="J651" s="25"/>
      <c r="L651" s="5"/>
      <c r="N651" s="21"/>
    </row>
    <row r="652" spans="1:14" x14ac:dyDescent="0.2">
      <c r="A652" s="28">
        <v>1916</v>
      </c>
      <c r="B652" s="18">
        <v>7.13</v>
      </c>
      <c r="C652" s="28" t="s">
        <v>10</v>
      </c>
      <c r="D652" s="5">
        <v>11</v>
      </c>
      <c r="E652" s="5">
        <v>0.65</v>
      </c>
      <c r="F652" t="s">
        <v>51</v>
      </c>
      <c r="J652" s="25"/>
      <c r="L652" s="5"/>
      <c r="N652" s="21"/>
    </row>
    <row r="653" spans="1:14" x14ac:dyDescent="0.2">
      <c r="A653" s="28">
        <v>1947</v>
      </c>
      <c r="B653" s="18">
        <v>6.83</v>
      </c>
      <c r="C653" s="28" t="s">
        <v>10</v>
      </c>
      <c r="D653" s="5">
        <v>5</v>
      </c>
      <c r="E653" s="5">
        <v>1</v>
      </c>
      <c r="F653" t="s">
        <v>51</v>
      </c>
      <c r="J653" s="25"/>
      <c r="L653" s="5"/>
    </row>
    <row r="654" spans="1:14" x14ac:dyDescent="0.2">
      <c r="A654" s="28">
        <v>1947</v>
      </c>
      <c r="B654" s="18">
        <v>6.83</v>
      </c>
      <c r="C654" s="28" t="s">
        <v>10</v>
      </c>
      <c r="D654" s="5">
        <v>8</v>
      </c>
      <c r="E654" s="5">
        <v>0.8</v>
      </c>
      <c r="F654" t="s">
        <v>51</v>
      </c>
      <c r="J654" s="25"/>
      <c r="L654" s="5"/>
    </row>
    <row r="655" spans="1:14" x14ac:dyDescent="0.2">
      <c r="A655" s="28">
        <v>1947</v>
      </c>
      <c r="B655" s="18">
        <v>6.83</v>
      </c>
      <c r="C655" s="28" t="s">
        <v>10</v>
      </c>
      <c r="D655" s="5">
        <v>11</v>
      </c>
      <c r="E655" s="5">
        <v>0.7</v>
      </c>
      <c r="F655" t="s">
        <v>51</v>
      </c>
      <c r="J655" s="25"/>
      <c r="L655" s="5"/>
    </row>
    <row r="656" spans="1:14" x14ac:dyDescent="0.2">
      <c r="A656" s="28">
        <v>1951</v>
      </c>
      <c r="B656" s="18">
        <v>7.68</v>
      </c>
      <c r="C656" s="28" t="s">
        <v>9</v>
      </c>
      <c r="D656" s="5">
        <v>5</v>
      </c>
      <c r="E656" s="5">
        <v>0.9</v>
      </c>
      <c r="F656" t="s">
        <v>51</v>
      </c>
      <c r="J656" s="25"/>
      <c r="L656" s="5"/>
      <c r="N656" s="21"/>
    </row>
    <row r="657" spans="1:14" x14ac:dyDescent="0.2">
      <c r="A657" s="28">
        <v>1951</v>
      </c>
      <c r="B657" s="18">
        <v>7.68</v>
      </c>
      <c r="C657" s="28" t="s">
        <v>9</v>
      </c>
      <c r="D657" s="5">
        <v>8</v>
      </c>
      <c r="E657" s="5">
        <v>0.95</v>
      </c>
      <c r="F657" t="s">
        <v>51</v>
      </c>
      <c r="J657" s="25"/>
      <c r="L657" s="5"/>
      <c r="N657" s="21"/>
    </row>
    <row r="658" spans="1:14" x14ac:dyDescent="0.2">
      <c r="A658" s="28">
        <v>1951</v>
      </c>
      <c r="B658" s="18">
        <v>7.68</v>
      </c>
      <c r="C658" s="28" t="s">
        <v>9</v>
      </c>
      <c r="D658" s="5">
        <v>11</v>
      </c>
      <c r="E658" s="5">
        <v>0.7</v>
      </c>
      <c r="F658" t="s">
        <v>51</v>
      </c>
      <c r="J658" s="25"/>
      <c r="L658" s="5"/>
      <c r="N658" s="21"/>
    </row>
    <row r="659" spans="1:14" x14ac:dyDescent="0.2">
      <c r="A659" s="28">
        <v>2009</v>
      </c>
      <c r="B659" s="18">
        <v>5.66</v>
      </c>
      <c r="C659" s="28" t="s">
        <v>10</v>
      </c>
      <c r="D659" s="5">
        <v>5</v>
      </c>
      <c r="E659" s="5">
        <v>0.8</v>
      </c>
      <c r="F659" t="s">
        <v>51</v>
      </c>
      <c r="J659" s="25"/>
      <c r="L659" s="5"/>
    </row>
    <row r="660" spans="1:14" x14ac:dyDescent="0.2">
      <c r="A660" s="28">
        <v>2009</v>
      </c>
      <c r="B660" s="18">
        <v>5.66</v>
      </c>
      <c r="C660" s="28" t="s">
        <v>10</v>
      </c>
      <c r="D660" s="5">
        <v>11</v>
      </c>
      <c r="E660" s="5">
        <v>0.75</v>
      </c>
      <c r="F660" t="s">
        <v>51</v>
      </c>
      <c r="J660" s="25"/>
      <c r="L660" s="5"/>
    </row>
    <row r="661" spans="1:14" x14ac:dyDescent="0.2">
      <c r="A661" s="28">
        <v>2009</v>
      </c>
      <c r="B661" s="18">
        <v>5.66</v>
      </c>
      <c r="C661" s="28" t="s">
        <v>10</v>
      </c>
      <c r="D661" s="5">
        <v>8</v>
      </c>
      <c r="E661" s="5">
        <v>0.7</v>
      </c>
      <c r="F661" t="s">
        <v>51</v>
      </c>
      <c r="J661" s="25"/>
      <c r="L661" s="5"/>
    </row>
    <row r="662" spans="1:14" x14ac:dyDescent="0.2">
      <c r="A662" s="28">
        <v>2085</v>
      </c>
      <c r="B662" s="18">
        <v>6.22</v>
      </c>
      <c r="C662" s="28" t="s">
        <v>9</v>
      </c>
      <c r="D662" s="5">
        <v>5</v>
      </c>
      <c r="E662" s="5">
        <v>0.8</v>
      </c>
      <c r="F662" t="s">
        <v>51</v>
      </c>
      <c r="J662" s="25"/>
      <c r="L662" s="5"/>
    </row>
    <row r="663" spans="1:14" x14ac:dyDescent="0.2">
      <c r="A663" s="28">
        <v>2085</v>
      </c>
      <c r="B663" s="18">
        <v>6.22</v>
      </c>
      <c r="C663" s="28" t="s">
        <v>9</v>
      </c>
      <c r="D663" s="5">
        <v>11</v>
      </c>
      <c r="E663" s="5">
        <v>0.6</v>
      </c>
      <c r="F663" t="s">
        <v>51</v>
      </c>
      <c r="J663" s="25"/>
      <c r="L663" s="5"/>
    </row>
    <row r="664" spans="1:14" x14ac:dyDescent="0.2">
      <c r="A664" s="28">
        <v>2085</v>
      </c>
      <c r="B664" s="18">
        <v>6.22</v>
      </c>
      <c r="C664" s="28" t="s">
        <v>9</v>
      </c>
      <c r="D664" s="5">
        <v>8</v>
      </c>
      <c r="E664" s="5">
        <v>0.75</v>
      </c>
      <c r="F664" t="s">
        <v>51</v>
      </c>
      <c r="J664" s="25"/>
      <c r="L664" s="5"/>
    </row>
    <row r="665" spans="1:14" x14ac:dyDescent="0.2">
      <c r="A665" s="28">
        <v>2090</v>
      </c>
      <c r="B665" s="18">
        <v>6.41</v>
      </c>
      <c r="C665" s="28" t="s">
        <v>9</v>
      </c>
      <c r="D665" s="5">
        <v>5</v>
      </c>
      <c r="E665" s="5">
        <v>0.9</v>
      </c>
      <c r="F665" t="s">
        <v>51</v>
      </c>
      <c r="J665" s="25"/>
      <c r="L665" s="12"/>
    </row>
    <row r="666" spans="1:14" x14ac:dyDescent="0.2">
      <c r="A666" s="28">
        <v>2090</v>
      </c>
      <c r="B666" s="18">
        <v>6.41</v>
      </c>
      <c r="C666" s="28" t="s">
        <v>9</v>
      </c>
      <c r="D666" s="5">
        <v>8</v>
      </c>
      <c r="E666" s="5">
        <v>0.6</v>
      </c>
      <c r="F666" t="s">
        <v>51</v>
      </c>
      <c r="J666" s="25"/>
      <c r="L666" s="12"/>
    </row>
    <row r="667" spans="1:14" x14ac:dyDescent="0.2">
      <c r="A667" s="28">
        <v>2090</v>
      </c>
      <c r="B667" s="18">
        <v>6.41</v>
      </c>
      <c r="C667" s="28" t="s">
        <v>9</v>
      </c>
      <c r="D667" s="5">
        <v>11</v>
      </c>
      <c r="E667" s="5">
        <v>0.7</v>
      </c>
      <c r="F667" t="s">
        <v>51</v>
      </c>
      <c r="J667" s="25"/>
      <c r="L667" s="12"/>
    </row>
    <row r="668" spans="1:14" x14ac:dyDescent="0.2">
      <c r="A668" s="28">
        <v>2097</v>
      </c>
      <c r="B668" s="19">
        <v>6.6684931506849319</v>
      </c>
      <c r="C668" s="28" t="s">
        <v>10</v>
      </c>
      <c r="D668" s="5">
        <v>5</v>
      </c>
      <c r="E668" s="5">
        <v>0.9</v>
      </c>
      <c r="F668" t="s">
        <v>51</v>
      </c>
      <c r="J668" s="25"/>
      <c r="L668" s="5"/>
    </row>
    <row r="669" spans="1:14" x14ac:dyDescent="0.2">
      <c r="A669" s="28">
        <v>2097</v>
      </c>
      <c r="B669" s="19">
        <v>6.6684931506849319</v>
      </c>
      <c r="C669" s="28" t="s">
        <v>10</v>
      </c>
      <c r="D669" s="5">
        <v>11</v>
      </c>
      <c r="E669" s="5">
        <v>0.75</v>
      </c>
      <c r="F669" t="s">
        <v>51</v>
      </c>
      <c r="J669" s="25"/>
      <c r="L669" s="5"/>
    </row>
    <row r="670" spans="1:14" x14ac:dyDescent="0.2">
      <c r="A670" s="28">
        <v>2097</v>
      </c>
      <c r="B670" s="19">
        <v>6.6684931506849319</v>
      </c>
      <c r="C670" s="28" t="s">
        <v>10</v>
      </c>
      <c r="D670" s="5">
        <v>8</v>
      </c>
      <c r="E670" s="5">
        <v>0.9</v>
      </c>
      <c r="F670" t="s">
        <v>51</v>
      </c>
      <c r="J670" s="25"/>
      <c r="L670" s="5"/>
    </row>
    <row r="671" spans="1:14" x14ac:dyDescent="0.2">
      <c r="A671" s="28">
        <v>2136</v>
      </c>
      <c r="B671" s="18">
        <v>6.36</v>
      </c>
      <c r="C671" s="28" t="s">
        <v>9</v>
      </c>
      <c r="D671" s="5">
        <v>5</v>
      </c>
      <c r="E671" s="5">
        <v>0.8</v>
      </c>
      <c r="F671" t="s">
        <v>51</v>
      </c>
      <c r="J671" s="25"/>
      <c r="L671" s="5"/>
    </row>
    <row r="672" spans="1:14" x14ac:dyDescent="0.2">
      <c r="A672" s="28">
        <v>2136</v>
      </c>
      <c r="B672" s="18">
        <v>6.36</v>
      </c>
      <c r="C672" s="28" t="s">
        <v>9</v>
      </c>
      <c r="D672" s="5">
        <v>8</v>
      </c>
      <c r="E672" s="5">
        <v>0.8</v>
      </c>
      <c r="F672" t="s">
        <v>51</v>
      </c>
      <c r="J672" s="25"/>
      <c r="L672" s="5"/>
    </row>
    <row r="673" spans="1:16" x14ac:dyDescent="0.2">
      <c r="A673" s="28">
        <v>2136</v>
      </c>
      <c r="B673" s="18">
        <v>6.36</v>
      </c>
      <c r="C673" s="28" t="s">
        <v>9</v>
      </c>
      <c r="D673" s="5">
        <v>11</v>
      </c>
      <c r="E673" s="5">
        <v>0.65</v>
      </c>
      <c r="F673" t="s">
        <v>51</v>
      </c>
      <c r="J673" s="25"/>
      <c r="L673" s="5"/>
    </row>
    <row r="674" spans="1:16" x14ac:dyDescent="0.2">
      <c r="A674" s="28">
        <v>2138</v>
      </c>
      <c r="B674" s="18">
        <v>5.93</v>
      </c>
      <c r="C674" s="28" t="s">
        <v>10</v>
      </c>
      <c r="D674" s="5">
        <v>5</v>
      </c>
      <c r="E674" s="5">
        <v>0.8</v>
      </c>
      <c r="F674" t="s">
        <v>51</v>
      </c>
      <c r="J674" s="25"/>
      <c r="L674" s="5"/>
    </row>
    <row r="675" spans="1:16" x14ac:dyDescent="0.2">
      <c r="A675" s="28">
        <v>2138</v>
      </c>
      <c r="B675" s="18">
        <v>5.93</v>
      </c>
      <c r="C675" s="28" t="s">
        <v>10</v>
      </c>
      <c r="D675" s="5">
        <v>8</v>
      </c>
      <c r="E675" s="5">
        <v>0.6</v>
      </c>
      <c r="F675" t="s">
        <v>51</v>
      </c>
      <c r="J675" s="25"/>
      <c r="L675" s="5"/>
    </row>
    <row r="676" spans="1:16" x14ac:dyDescent="0.2">
      <c r="A676" s="28">
        <v>2138</v>
      </c>
      <c r="B676" s="18">
        <v>5.93</v>
      </c>
      <c r="C676" s="28" t="s">
        <v>10</v>
      </c>
      <c r="D676" s="5">
        <v>11</v>
      </c>
      <c r="E676" s="5">
        <v>0.45</v>
      </c>
      <c r="F676" t="s">
        <v>51</v>
      </c>
      <c r="J676" s="25"/>
      <c r="L676" s="5"/>
    </row>
    <row r="677" spans="1:16" x14ac:dyDescent="0.2">
      <c r="A677" s="28">
        <v>2151</v>
      </c>
      <c r="B677" s="18">
        <v>6.25</v>
      </c>
      <c r="C677" s="28" t="s">
        <v>10</v>
      </c>
      <c r="D677" s="5">
        <v>11</v>
      </c>
      <c r="E677" s="5">
        <v>0.7</v>
      </c>
      <c r="F677" t="s">
        <v>51</v>
      </c>
      <c r="J677" s="25"/>
      <c r="L677" s="5"/>
      <c r="P677" s="22"/>
    </row>
    <row r="678" spans="1:16" x14ac:dyDescent="0.2">
      <c r="A678" s="28">
        <v>2151</v>
      </c>
      <c r="B678" s="18">
        <v>6.25</v>
      </c>
      <c r="C678" s="28" t="s">
        <v>10</v>
      </c>
      <c r="D678" s="5">
        <v>5</v>
      </c>
      <c r="E678" s="5">
        <v>0.9</v>
      </c>
      <c r="F678" t="s">
        <v>51</v>
      </c>
      <c r="J678" s="25"/>
      <c r="L678" s="5"/>
      <c r="P678" s="22"/>
    </row>
    <row r="679" spans="1:16" x14ac:dyDescent="0.2">
      <c r="A679" s="28">
        <v>2151</v>
      </c>
      <c r="B679" s="18">
        <v>6.25</v>
      </c>
      <c r="C679" s="28" t="s">
        <v>10</v>
      </c>
      <c r="D679" s="5">
        <v>8</v>
      </c>
      <c r="E679" s="5">
        <v>0.75</v>
      </c>
      <c r="F679" t="s">
        <v>51</v>
      </c>
      <c r="J679" s="25"/>
      <c r="L679" s="5"/>
      <c r="P679" s="22"/>
    </row>
    <row r="680" spans="1:16" x14ac:dyDescent="0.2">
      <c r="A680" s="28">
        <v>2160</v>
      </c>
      <c r="B680" s="18">
        <v>9.5</v>
      </c>
      <c r="C680" s="28" t="s">
        <v>10</v>
      </c>
      <c r="D680" s="5">
        <v>8</v>
      </c>
      <c r="E680" s="5">
        <v>0.7</v>
      </c>
      <c r="F680" t="s">
        <v>51</v>
      </c>
      <c r="J680" s="25"/>
      <c r="L680" s="5"/>
      <c r="N680" s="21"/>
    </row>
    <row r="681" spans="1:16" x14ac:dyDescent="0.2">
      <c r="A681" s="28">
        <v>2160</v>
      </c>
      <c r="B681" s="18">
        <v>9.5</v>
      </c>
      <c r="C681" s="28" t="s">
        <v>10</v>
      </c>
      <c r="D681" s="5">
        <v>11</v>
      </c>
      <c r="E681" s="5">
        <v>0.75</v>
      </c>
      <c r="F681" t="s">
        <v>51</v>
      </c>
      <c r="J681" s="25"/>
      <c r="L681" s="5"/>
      <c r="N681" s="21"/>
    </row>
    <row r="682" spans="1:16" x14ac:dyDescent="0.2">
      <c r="A682" s="28">
        <v>2160</v>
      </c>
      <c r="B682" s="18">
        <v>9.5</v>
      </c>
      <c r="C682" s="28" t="s">
        <v>10</v>
      </c>
      <c r="D682" s="5">
        <v>5</v>
      </c>
      <c r="E682" s="5">
        <v>0.85</v>
      </c>
      <c r="F682" t="s">
        <v>51</v>
      </c>
      <c r="J682" s="25"/>
      <c r="L682" s="5"/>
      <c r="N682" s="21"/>
    </row>
    <row r="683" spans="1:16" x14ac:dyDescent="0.2">
      <c r="A683" s="28">
        <v>2170</v>
      </c>
      <c r="B683" s="18">
        <v>10.07</v>
      </c>
      <c r="C683" s="28" t="s">
        <v>9</v>
      </c>
      <c r="D683" s="5">
        <v>5</v>
      </c>
      <c r="E683" s="5">
        <v>0.65</v>
      </c>
      <c r="F683" t="s">
        <v>51</v>
      </c>
      <c r="J683" s="25"/>
      <c r="L683" s="5"/>
    </row>
    <row r="684" spans="1:16" x14ac:dyDescent="0.2">
      <c r="A684" s="28">
        <v>2170</v>
      </c>
      <c r="B684" s="18">
        <v>10.07</v>
      </c>
      <c r="C684" s="28" t="s">
        <v>9</v>
      </c>
      <c r="D684" s="5">
        <v>8</v>
      </c>
      <c r="E684" s="5">
        <v>0.65</v>
      </c>
      <c r="F684" t="s">
        <v>51</v>
      </c>
      <c r="J684" s="25"/>
      <c r="L684" s="5"/>
    </row>
    <row r="685" spans="1:16" x14ac:dyDescent="0.2">
      <c r="A685" s="28">
        <v>2170</v>
      </c>
      <c r="B685" s="18">
        <v>10.07</v>
      </c>
      <c r="C685" s="28" t="s">
        <v>9</v>
      </c>
      <c r="D685" s="5">
        <v>11</v>
      </c>
      <c r="E685" s="5">
        <v>0.5</v>
      </c>
      <c r="F685" t="s">
        <v>51</v>
      </c>
      <c r="J685" s="25"/>
      <c r="L685" s="5"/>
    </row>
    <row r="686" spans="1:16" x14ac:dyDescent="0.2">
      <c r="A686" s="28">
        <v>2186</v>
      </c>
      <c r="B686" s="18">
        <v>6.31</v>
      </c>
      <c r="C686" s="28" t="s">
        <v>10</v>
      </c>
      <c r="D686" s="5">
        <v>5</v>
      </c>
      <c r="E686" s="5">
        <v>0.8</v>
      </c>
      <c r="F686" t="s">
        <v>51</v>
      </c>
      <c r="J686" s="25"/>
      <c r="L686" s="5"/>
    </row>
    <row r="687" spans="1:16" x14ac:dyDescent="0.2">
      <c r="A687" s="28">
        <v>2186</v>
      </c>
      <c r="B687" s="18">
        <v>6.31</v>
      </c>
      <c r="C687" s="28" t="s">
        <v>10</v>
      </c>
      <c r="D687" s="5">
        <v>11</v>
      </c>
      <c r="E687" s="5">
        <v>0.75</v>
      </c>
      <c r="F687" t="s">
        <v>51</v>
      </c>
      <c r="J687" s="25"/>
      <c r="L687" s="5"/>
    </row>
    <row r="688" spans="1:16" x14ac:dyDescent="0.2">
      <c r="A688" s="28">
        <v>2186</v>
      </c>
      <c r="B688" s="18">
        <v>6.31</v>
      </c>
      <c r="C688" s="28" t="s">
        <v>10</v>
      </c>
      <c r="D688" s="5">
        <v>8</v>
      </c>
      <c r="E688" s="5">
        <v>0.75</v>
      </c>
      <c r="F688" t="s">
        <v>51</v>
      </c>
      <c r="J688" s="25"/>
      <c r="L688" s="5"/>
    </row>
    <row r="689" spans="1:14" x14ac:dyDescent="0.2">
      <c r="A689" s="28">
        <v>2196</v>
      </c>
      <c r="B689" s="19">
        <v>13.167123287671233</v>
      </c>
      <c r="C689" s="28" t="s">
        <v>10</v>
      </c>
      <c r="D689" s="5">
        <v>5</v>
      </c>
      <c r="E689" s="5">
        <v>0.9</v>
      </c>
      <c r="F689" t="s">
        <v>51</v>
      </c>
      <c r="J689" s="25"/>
      <c r="L689" s="5"/>
    </row>
    <row r="690" spans="1:14" x14ac:dyDescent="0.2">
      <c r="A690" s="28">
        <v>2196</v>
      </c>
      <c r="B690" s="19">
        <v>13.167123287671233</v>
      </c>
      <c r="C690" s="28" t="s">
        <v>10</v>
      </c>
      <c r="D690" s="5">
        <v>8</v>
      </c>
      <c r="E690" s="5">
        <v>0.9</v>
      </c>
      <c r="F690" t="s">
        <v>51</v>
      </c>
      <c r="J690" s="25"/>
      <c r="L690" s="5"/>
    </row>
    <row r="691" spans="1:14" x14ac:dyDescent="0.2">
      <c r="A691" s="28">
        <v>2196</v>
      </c>
      <c r="B691" s="19">
        <v>13.167123287671233</v>
      </c>
      <c r="C691" s="28" t="s">
        <v>10</v>
      </c>
      <c r="D691" s="5">
        <v>11</v>
      </c>
      <c r="E691" s="5">
        <v>0.85</v>
      </c>
      <c r="F691" t="s">
        <v>51</v>
      </c>
      <c r="J691" s="25"/>
      <c r="L691" s="5"/>
    </row>
    <row r="692" spans="1:14" x14ac:dyDescent="0.2">
      <c r="A692" s="28">
        <v>2203</v>
      </c>
      <c r="B692" s="19">
        <v>12.895890410958904</v>
      </c>
      <c r="C692" s="28" t="s">
        <v>9</v>
      </c>
      <c r="D692" s="5">
        <v>5</v>
      </c>
      <c r="E692" s="5">
        <v>0.85</v>
      </c>
      <c r="F692" t="s">
        <v>51</v>
      </c>
      <c r="J692" s="25"/>
      <c r="L692" s="5"/>
    </row>
    <row r="693" spans="1:14" x14ac:dyDescent="0.2">
      <c r="A693" s="28">
        <v>2203</v>
      </c>
      <c r="B693" s="19">
        <v>12.895890410958904</v>
      </c>
      <c r="C693" s="28" t="s">
        <v>9</v>
      </c>
      <c r="D693" s="5">
        <v>8</v>
      </c>
      <c r="E693" s="5">
        <v>0.95</v>
      </c>
      <c r="F693" t="s">
        <v>51</v>
      </c>
      <c r="J693" s="25"/>
      <c r="L693" s="5"/>
    </row>
    <row r="694" spans="1:14" x14ac:dyDescent="0.2">
      <c r="A694" s="28">
        <v>2203</v>
      </c>
      <c r="B694" s="19">
        <v>12.895890410958904</v>
      </c>
      <c r="C694" s="28" t="s">
        <v>9</v>
      </c>
      <c r="D694" s="5">
        <v>11</v>
      </c>
      <c r="E694" s="5">
        <v>0.65</v>
      </c>
      <c r="F694" t="s">
        <v>51</v>
      </c>
      <c r="J694" s="25"/>
      <c r="L694" s="5"/>
    </row>
    <row r="695" spans="1:14" x14ac:dyDescent="0.2">
      <c r="A695" s="28">
        <v>2214</v>
      </c>
      <c r="B695" s="18">
        <v>6.12</v>
      </c>
      <c r="C695" s="28" t="s">
        <v>9</v>
      </c>
      <c r="D695" s="5">
        <v>5</v>
      </c>
      <c r="E695" s="5">
        <v>0.95</v>
      </c>
      <c r="F695" t="s">
        <v>51</v>
      </c>
      <c r="J695" s="25"/>
      <c r="L695" s="12"/>
      <c r="N695" s="21"/>
    </row>
    <row r="696" spans="1:14" x14ac:dyDescent="0.2">
      <c r="A696" s="28">
        <v>2214</v>
      </c>
      <c r="B696" s="18">
        <v>6.12</v>
      </c>
      <c r="C696" s="28" t="s">
        <v>9</v>
      </c>
      <c r="D696" s="5">
        <v>8</v>
      </c>
      <c r="E696" s="5">
        <v>0.75</v>
      </c>
      <c r="F696" t="s">
        <v>51</v>
      </c>
      <c r="J696" s="25"/>
      <c r="L696" s="12"/>
      <c r="N696" s="21"/>
    </row>
    <row r="697" spans="1:14" x14ac:dyDescent="0.2">
      <c r="A697" s="28">
        <v>2214</v>
      </c>
      <c r="B697" s="18">
        <v>6.12</v>
      </c>
      <c r="C697" s="28" t="s">
        <v>9</v>
      </c>
      <c r="D697" s="5">
        <v>11</v>
      </c>
      <c r="E697" s="5">
        <v>0.75</v>
      </c>
      <c r="F697" t="s">
        <v>51</v>
      </c>
      <c r="J697" s="25"/>
      <c r="L697" s="12"/>
      <c r="N697" s="21"/>
    </row>
    <row r="698" spans="1:14" x14ac:dyDescent="0.2">
      <c r="A698" s="28">
        <v>2247</v>
      </c>
      <c r="B698" s="18">
        <v>10.15</v>
      </c>
      <c r="C698" s="28" t="s">
        <v>9</v>
      </c>
      <c r="D698" s="5">
        <v>8</v>
      </c>
      <c r="E698" s="5">
        <v>1</v>
      </c>
      <c r="F698" t="s">
        <v>51</v>
      </c>
      <c r="J698" s="25"/>
      <c r="L698" s="5"/>
      <c r="N698" s="21"/>
    </row>
    <row r="699" spans="1:14" x14ac:dyDescent="0.2">
      <c r="A699" s="28">
        <v>2247</v>
      </c>
      <c r="B699" s="18">
        <v>10.15</v>
      </c>
      <c r="C699" s="28" t="s">
        <v>9</v>
      </c>
      <c r="D699" s="5">
        <v>11</v>
      </c>
      <c r="E699" s="5">
        <v>0.8</v>
      </c>
      <c r="F699" t="s">
        <v>51</v>
      </c>
      <c r="J699" s="25"/>
      <c r="L699" s="5"/>
      <c r="N699" s="21"/>
    </row>
    <row r="700" spans="1:14" x14ac:dyDescent="0.2">
      <c r="A700" s="28">
        <v>2247</v>
      </c>
      <c r="B700" s="18">
        <v>10.15</v>
      </c>
      <c r="C700" s="28" t="s">
        <v>9</v>
      </c>
      <c r="D700" s="5">
        <v>5</v>
      </c>
      <c r="E700" s="5">
        <v>0.9</v>
      </c>
      <c r="F700" t="s">
        <v>51</v>
      </c>
      <c r="J700" s="25"/>
      <c r="L700" s="5"/>
      <c r="N700" s="21"/>
    </row>
    <row r="701" spans="1:14" x14ac:dyDescent="0.2">
      <c r="A701" s="28">
        <v>2252</v>
      </c>
      <c r="B701" s="18">
        <v>8.17</v>
      </c>
      <c r="C701" s="28" t="s">
        <v>9</v>
      </c>
      <c r="D701" s="5">
        <v>5</v>
      </c>
      <c r="E701" s="5">
        <v>0.88</v>
      </c>
      <c r="F701" t="s">
        <v>51</v>
      </c>
      <c r="J701" s="25"/>
      <c r="L701" s="5"/>
      <c r="N701" s="21"/>
    </row>
    <row r="702" spans="1:14" x14ac:dyDescent="0.2">
      <c r="A702" s="28">
        <v>2252</v>
      </c>
      <c r="B702" s="18">
        <v>8.17</v>
      </c>
      <c r="C702" s="28" t="s">
        <v>9</v>
      </c>
      <c r="D702" s="5">
        <v>8</v>
      </c>
      <c r="E702" s="5">
        <v>0.75</v>
      </c>
      <c r="F702" t="s">
        <v>51</v>
      </c>
      <c r="J702" s="25"/>
      <c r="L702" s="5"/>
      <c r="N702" s="21"/>
    </row>
    <row r="703" spans="1:14" x14ac:dyDescent="0.2">
      <c r="A703" s="28">
        <v>2252</v>
      </c>
      <c r="B703" s="18">
        <v>8.17</v>
      </c>
      <c r="C703" s="28" t="s">
        <v>9</v>
      </c>
      <c r="D703" s="5">
        <v>11</v>
      </c>
      <c r="E703" s="5">
        <v>0.78</v>
      </c>
      <c r="F703" t="s">
        <v>51</v>
      </c>
      <c r="J703" s="25"/>
      <c r="L703" s="5"/>
      <c r="N703" s="21"/>
    </row>
    <row r="704" spans="1:14" x14ac:dyDescent="0.2">
      <c r="A704" s="28">
        <v>2259</v>
      </c>
      <c r="B704" s="18">
        <v>6.15</v>
      </c>
      <c r="C704" s="28" t="s">
        <v>9</v>
      </c>
      <c r="D704" s="5">
        <v>5</v>
      </c>
      <c r="E704" s="5">
        <v>0.75</v>
      </c>
      <c r="F704" t="s">
        <v>51</v>
      </c>
      <c r="J704" s="25"/>
      <c r="L704" s="5"/>
    </row>
    <row r="705" spans="1:14" x14ac:dyDescent="0.2">
      <c r="A705" s="28">
        <v>2259</v>
      </c>
      <c r="B705" s="18">
        <v>6.15</v>
      </c>
      <c r="C705" s="28" t="s">
        <v>9</v>
      </c>
      <c r="D705" s="5">
        <v>11</v>
      </c>
      <c r="E705" s="5">
        <v>0.65</v>
      </c>
      <c r="F705" t="s">
        <v>51</v>
      </c>
      <c r="J705" s="25"/>
      <c r="L705" s="5"/>
    </row>
    <row r="706" spans="1:14" x14ac:dyDescent="0.2">
      <c r="A706" s="28">
        <v>2259</v>
      </c>
      <c r="B706" s="18">
        <v>6.15</v>
      </c>
      <c r="C706" s="28" t="s">
        <v>9</v>
      </c>
      <c r="D706" s="5">
        <v>8</v>
      </c>
      <c r="E706" s="5">
        <v>0.75</v>
      </c>
      <c r="F706" t="s">
        <v>51</v>
      </c>
      <c r="J706" s="25"/>
      <c r="L706" s="5"/>
    </row>
    <row r="707" spans="1:14" x14ac:dyDescent="0.2">
      <c r="A707" s="28">
        <v>2261</v>
      </c>
      <c r="B707" s="18">
        <v>6.19</v>
      </c>
      <c r="C707" s="28" t="s">
        <v>9</v>
      </c>
      <c r="D707" s="5">
        <v>5</v>
      </c>
      <c r="E707" s="5">
        <v>0.95</v>
      </c>
      <c r="F707" t="s">
        <v>51</v>
      </c>
      <c r="J707" s="25"/>
      <c r="L707" s="5"/>
      <c r="N707" s="21"/>
    </row>
    <row r="708" spans="1:14" x14ac:dyDescent="0.2">
      <c r="A708" s="28">
        <v>2261</v>
      </c>
      <c r="B708" s="18">
        <v>6.19</v>
      </c>
      <c r="C708" s="28" t="s">
        <v>9</v>
      </c>
      <c r="D708" s="5">
        <v>8</v>
      </c>
      <c r="E708" s="5">
        <v>0.85</v>
      </c>
      <c r="F708" t="s">
        <v>51</v>
      </c>
      <c r="J708" s="25"/>
      <c r="L708" s="5"/>
      <c r="N708" s="21"/>
    </row>
    <row r="709" spans="1:14" x14ac:dyDescent="0.2">
      <c r="A709" s="28">
        <v>2261</v>
      </c>
      <c r="B709" s="18">
        <v>6.19</v>
      </c>
      <c r="C709" s="28" t="s">
        <v>9</v>
      </c>
      <c r="D709" s="5">
        <v>11</v>
      </c>
      <c r="E709" s="5">
        <v>0.75</v>
      </c>
      <c r="F709" t="s">
        <v>51</v>
      </c>
      <c r="J709" s="25"/>
      <c r="L709" s="5"/>
      <c r="N709" s="21"/>
    </row>
    <row r="710" spans="1:14" x14ac:dyDescent="0.2">
      <c r="A710" s="28">
        <v>2269</v>
      </c>
      <c r="B710" s="18">
        <v>6.27</v>
      </c>
      <c r="C710" s="28" t="s">
        <v>9</v>
      </c>
      <c r="D710" s="5">
        <v>5</v>
      </c>
      <c r="E710" s="5">
        <v>0.7</v>
      </c>
      <c r="F710" t="s">
        <v>51</v>
      </c>
      <c r="J710" s="25"/>
      <c r="L710" s="12"/>
    </row>
    <row r="711" spans="1:14" x14ac:dyDescent="0.2">
      <c r="A711" s="28">
        <v>2269</v>
      </c>
      <c r="B711" s="18">
        <v>6.27</v>
      </c>
      <c r="C711" s="28" t="s">
        <v>9</v>
      </c>
      <c r="D711" s="5">
        <v>8</v>
      </c>
      <c r="E711" s="5">
        <v>0.85</v>
      </c>
      <c r="F711" t="s">
        <v>51</v>
      </c>
      <c r="J711" s="25"/>
      <c r="L711" s="12"/>
    </row>
    <row r="712" spans="1:14" x14ac:dyDescent="0.2">
      <c r="A712" s="28">
        <v>2269</v>
      </c>
      <c r="B712" s="18">
        <v>6.27</v>
      </c>
      <c r="C712" s="28" t="s">
        <v>9</v>
      </c>
      <c r="D712" s="5">
        <v>11</v>
      </c>
      <c r="E712" s="5">
        <v>0.7</v>
      </c>
      <c r="F712" t="s">
        <v>51</v>
      </c>
      <c r="J712" s="25"/>
      <c r="L712" s="12"/>
    </row>
    <row r="713" spans="1:14" x14ac:dyDescent="0.2">
      <c r="A713" s="28">
        <v>2273</v>
      </c>
      <c r="B713" s="18">
        <v>6.52</v>
      </c>
      <c r="C713" s="28" t="s">
        <v>9</v>
      </c>
      <c r="D713" s="5">
        <v>5</v>
      </c>
      <c r="E713" s="5">
        <v>0.75</v>
      </c>
      <c r="F713" t="s">
        <v>51</v>
      </c>
      <c r="J713" s="25"/>
      <c r="L713" s="5"/>
    </row>
    <row r="714" spans="1:14" x14ac:dyDescent="0.2">
      <c r="A714" s="28">
        <v>2273</v>
      </c>
      <c r="B714" s="18">
        <v>6.52</v>
      </c>
      <c r="C714" s="28" t="s">
        <v>9</v>
      </c>
      <c r="D714" s="5">
        <v>8</v>
      </c>
      <c r="E714" s="5">
        <v>0.75</v>
      </c>
      <c r="F714" t="s">
        <v>51</v>
      </c>
      <c r="J714" s="25"/>
      <c r="L714" s="5"/>
    </row>
    <row r="715" spans="1:14" x14ac:dyDescent="0.2">
      <c r="A715" s="28">
        <v>2273</v>
      </c>
      <c r="B715" s="18">
        <v>6.52</v>
      </c>
      <c r="C715" s="28" t="s">
        <v>9</v>
      </c>
      <c r="D715" s="5">
        <v>11</v>
      </c>
      <c r="E715" s="5">
        <v>0.6</v>
      </c>
      <c r="F715" t="s">
        <v>51</v>
      </c>
      <c r="J715" s="25"/>
      <c r="L715" s="5"/>
    </row>
    <row r="716" spans="1:14" x14ac:dyDescent="0.2">
      <c r="A716" s="28">
        <v>2284</v>
      </c>
      <c r="B716" s="18">
        <v>8.66</v>
      </c>
      <c r="C716" s="28" t="s">
        <v>9</v>
      </c>
      <c r="D716" s="5">
        <v>5</v>
      </c>
      <c r="E716" s="5">
        <v>0.65</v>
      </c>
      <c r="F716" t="s">
        <v>51</v>
      </c>
      <c r="J716" s="25"/>
      <c r="L716" s="5"/>
    </row>
    <row r="717" spans="1:14" x14ac:dyDescent="0.2">
      <c r="A717" s="28">
        <v>2284</v>
      </c>
      <c r="B717" s="18">
        <v>8.66</v>
      </c>
      <c r="C717" s="28" t="s">
        <v>9</v>
      </c>
      <c r="D717" s="5">
        <v>8</v>
      </c>
      <c r="E717" s="5">
        <v>0.65</v>
      </c>
      <c r="F717" t="s">
        <v>51</v>
      </c>
      <c r="J717" s="25"/>
      <c r="L717" s="5"/>
    </row>
    <row r="718" spans="1:14" x14ac:dyDescent="0.2">
      <c r="A718" s="28">
        <v>2284</v>
      </c>
      <c r="B718" s="18">
        <v>8.66</v>
      </c>
      <c r="C718" s="28" t="s">
        <v>9</v>
      </c>
      <c r="D718" s="5">
        <v>11</v>
      </c>
      <c r="E718" s="5">
        <v>0.85</v>
      </c>
      <c r="F718" t="s">
        <v>51</v>
      </c>
      <c r="J718" s="25"/>
      <c r="L718" s="5"/>
    </row>
    <row r="719" spans="1:14" x14ac:dyDescent="0.2">
      <c r="A719" s="28">
        <v>2294</v>
      </c>
      <c r="B719" s="18">
        <v>6.17</v>
      </c>
      <c r="C719" s="28" t="s">
        <v>10</v>
      </c>
      <c r="D719" s="5">
        <v>11</v>
      </c>
      <c r="E719" s="5">
        <v>0.75</v>
      </c>
      <c r="F719" t="s">
        <v>51</v>
      </c>
      <c r="J719" s="25"/>
      <c r="L719" s="5"/>
    </row>
    <row r="720" spans="1:14" x14ac:dyDescent="0.2">
      <c r="A720" s="28">
        <v>2294</v>
      </c>
      <c r="B720" s="18">
        <v>6.17</v>
      </c>
      <c r="C720" s="28" t="s">
        <v>10</v>
      </c>
      <c r="D720" s="5">
        <v>5</v>
      </c>
      <c r="E720" s="5">
        <v>0.75</v>
      </c>
      <c r="F720" t="s">
        <v>51</v>
      </c>
      <c r="J720" s="25"/>
      <c r="L720" s="5"/>
    </row>
    <row r="721" spans="1:16" x14ac:dyDescent="0.2">
      <c r="A721" s="28">
        <v>2294</v>
      </c>
      <c r="B721" s="18">
        <v>6.17</v>
      </c>
      <c r="C721" s="28" t="s">
        <v>10</v>
      </c>
      <c r="D721" s="5">
        <v>8</v>
      </c>
      <c r="E721" s="5">
        <v>0.9</v>
      </c>
      <c r="F721" t="s">
        <v>51</v>
      </c>
      <c r="J721" s="25"/>
      <c r="L721" s="5"/>
    </row>
    <row r="722" spans="1:16" x14ac:dyDescent="0.2">
      <c r="A722" s="28">
        <v>2315</v>
      </c>
      <c r="B722" s="18">
        <v>11.512328767123288</v>
      </c>
      <c r="C722" s="28" t="s">
        <v>9</v>
      </c>
      <c r="D722" s="5">
        <v>5</v>
      </c>
      <c r="E722" s="5">
        <v>0.7</v>
      </c>
      <c r="F722" t="s">
        <v>51</v>
      </c>
      <c r="J722" s="25"/>
      <c r="L722" s="5"/>
      <c r="N722" s="21"/>
      <c r="P722" s="22"/>
    </row>
    <row r="723" spans="1:16" x14ac:dyDescent="0.2">
      <c r="A723" s="28">
        <v>2315</v>
      </c>
      <c r="B723" s="18">
        <v>11.512328767123288</v>
      </c>
      <c r="C723" s="28" t="s">
        <v>9</v>
      </c>
      <c r="D723" s="5">
        <v>8</v>
      </c>
      <c r="E723" s="5">
        <v>0.8</v>
      </c>
      <c r="F723" t="s">
        <v>51</v>
      </c>
      <c r="J723" s="25"/>
      <c r="L723" s="5"/>
      <c r="N723" s="21"/>
      <c r="P723" s="22"/>
    </row>
    <row r="724" spans="1:16" x14ac:dyDescent="0.2">
      <c r="A724" s="28">
        <v>2315</v>
      </c>
      <c r="B724" s="18">
        <v>11.512328767123288</v>
      </c>
      <c r="C724" s="28" t="s">
        <v>9</v>
      </c>
      <c r="D724" s="5">
        <v>11</v>
      </c>
      <c r="E724" s="5">
        <v>0.85</v>
      </c>
      <c r="F724" t="s">
        <v>51</v>
      </c>
      <c r="J724" s="25"/>
      <c r="L724" s="5"/>
      <c r="N724" s="21"/>
      <c r="P724" s="22"/>
    </row>
    <row r="725" spans="1:16" x14ac:dyDescent="0.2">
      <c r="A725" s="28">
        <v>2324</v>
      </c>
      <c r="B725" s="18">
        <v>6.04</v>
      </c>
      <c r="C725" s="28" t="s">
        <v>10</v>
      </c>
      <c r="D725" s="5">
        <v>5</v>
      </c>
      <c r="E725" s="5">
        <v>0.75</v>
      </c>
      <c r="F725" t="s">
        <v>51</v>
      </c>
      <c r="J725" s="25"/>
      <c r="L725" s="5"/>
      <c r="N725" s="21"/>
    </row>
    <row r="726" spans="1:16" x14ac:dyDescent="0.2">
      <c r="A726" s="28">
        <v>2324</v>
      </c>
      <c r="B726" s="18">
        <v>6.04</v>
      </c>
      <c r="C726" s="28" t="s">
        <v>10</v>
      </c>
      <c r="D726" s="5">
        <v>8</v>
      </c>
      <c r="E726" s="5">
        <v>0.8</v>
      </c>
      <c r="F726" t="s">
        <v>51</v>
      </c>
      <c r="J726" s="25"/>
      <c r="L726" s="5"/>
      <c r="N726" s="21"/>
    </row>
    <row r="727" spans="1:16" x14ac:dyDescent="0.2">
      <c r="A727" s="28">
        <v>2324</v>
      </c>
      <c r="B727" s="18">
        <v>6.04</v>
      </c>
      <c r="C727" s="28" t="s">
        <v>10</v>
      </c>
      <c r="D727" s="5">
        <v>11</v>
      </c>
      <c r="E727" s="5">
        <v>0.8</v>
      </c>
      <c r="F727" t="s">
        <v>51</v>
      </c>
      <c r="J727" s="25"/>
      <c r="L727" s="5"/>
      <c r="N727" s="21"/>
    </row>
    <row r="728" spans="1:16" x14ac:dyDescent="0.2">
      <c r="A728" s="28">
        <v>2331</v>
      </c>
      <c r="B728" s="18">
        <v>6.11</v>
      </c>
      <c r="C728" s="28" t="s">
        <v>9</v>
      </c>
      <c r="D728" s="5">
        <v>11</v>
      </c>
      <c r="E728" s="5">
        <v>0.61</v>
      </c>
      <c r="F728" t="s">
        <v>51</v>
      </c>
      <c r="J728" s="25"/>
      <c r="L728" s="5"/>
      <c r="N728" s="21"/>
    </row>
    <row r="729" spans="1:16" x14ac:dyDescent="0.2">
      <c r="A729" s="28">
        <v>2331</v>
      </c>
      <c r="B729" s="18">
        <v>6.11</v>
      </c>
      <c r="C729" s="28" t="s">
        <v>9</v>
      </c>
      <c r="D729" s="5">
        <v>5</v>
      </c>
      <c r="E729" s="5">
        <v>0.81</v>
      </c>
      <c r="F729" t="s">
        <v>51</v>
      </c>
      <c r="J729" s="25"/>
      <c r="L729" s="5"/>
      <c r="N729" s="21"/>
    </row>
    <row r="730" spans="1:16" x14ac:dyDescent="0.2">
      <c r="A730" s="28">
        <v>2331</v>
      </c>
      <c r="B730" s="18">
        <v>6.11</v>
      </c>
      <c r="C730" s="28" t="s">
        <v>9</v>
      </c>
      <c r="D730" s="5">
        <v>8</v>
      </c>
      <c r="E730" s="5">
        <v>0.76</v>
      </c>
      <c r="F730" t="s">
        <v>51</v>
      </c>
      <c r="J730" s="25"/>
      <c r="L730" s="5"/>
      <c r="N730" s="21"/>
    </row>
    <row r="731" spans="1:16" x14ac:dyDescent="0.2">
      <c r="A731" s="28">
        <v>2334</v>
      </c>
      <c r="B731" s="18">
        <v>6.08</v>
      </c>
      <c r="C731" s="28" t="s">
        <v>10</v>
      </c>
      <c r="D731" s="5">
        <v>8</v>
      </c>
      <c r="E731" s="5">
        <v>0.65</v>
      </c>
      <c r="F731" t="s">
        <v>51</v>
      </c>
      <c r="J731" s="25"/>
      <c r="L731" s="12"/>
    </row>
    <row r="732" spans="1:16" x14ac:dyDescent="0.2">
      <c r="A732" s="28">
        <v>2334</v>
      </c>
      <c r="B732" s="18">
        <v>6.08</v>
      </c>
      <c r="C732" s="28" t="s">
        <v>10</v>
      </c>
      <c r="D732" s="5">
        <v>5</v>
      </c>
      <c r="E732" s="5">
        <v>0.9</v>
      </c>
      <c r="F732" t="s">
        <v>51</v>
      </c>
      <c r="J732" s="25"/>
      <c r="L732" s="12"/>
    </row>
    <row r="733" spans="1:16" x14ac:dyDescent="0.2">
      <c r="A733" s="28">
        <v>2334</v>
      </c>
      <c r="B733" s="18">
        <v>6.08</v>
      </c>
      <c r="C733" s="28" t="s">
        <v>10</v>
      </c>
      <c r="D733" s="5">
        <v>11</v>
      </c>
      <c r="E733" s="5">
        <v>0.75</v>
      </c>
      <c r="F733" t="s">
        <v>51</v>
      </c>
      <c r="J733" s="25"/>
      <c r="L733" s="12"/>
    </row>
    <row r="734" spans="1:16" x14ac:dyDescent="0.2">
      <c r="A734" s="28">
        <v>3004</v>
      </c>
      <c r="B734" s="18">
        <v>9.3945205479452056</v>
      </c>
      <c r="C734" s="28" t="s">
        <v>9</v>
      </c>
      <c r="D734" s="5">
        <v>8</v>
      </c>
      <c r="E734" s="5">
        <v>0.85</v>
      </c>
      <c r="F734" t="s">
        <v>51</v>
      </c>
      <c r="J734" s="25"/>
      <c r="L734" s="5"/>
      <c r="O734" s="26"/>
    </row>
    <row r="735" spans="1:16" x14ac:dyDescent="0.2">
      <c r="A735" s="28">
        <v>3004</v>
      </c>
      <c r="B735" s="18">
        <v>9.3945205479452056</v>
      </c>
      <c r="C735" s="28" t="s">
        <v>9</v>
      </c>
      <c r="D735" s="5">
        <v>11</v>
      </c>
      <c r="E735" s="5">
        <v>0.85</v>
      </c>
      <c r="F735" t="s">
        <v>51</v>
      </c>
      <c r="J735" s="25"/>
      <c r="L735" s="5"/>
      <c r="O735" s="26"/>
    </row>
    <row r="736" spans="1:16" x14ac:dyDescent="0.2">
      <c r="A736" s="28">
        <v>3004</v>
      </c>
      <c r="B736" s="18">
        <v>9.3945205479452056</v>
      </c>
      <c r="C736" s="28" t="s">
        <v>9</v>
      </c>
      <c r="D736" s="5">
        <v>5</v>
      </c>
      <c r="E736" s="5">
        <v>0.95</v>
      </c>
      <c r="F736" t="s">
        <v>51</v>
      </c>
      <c r="J736" s="25"/>
      <c r="L736" s="5"/>
      <c r="O736" s="26"/>
    </row>
    <row r="737" spans="1:15" x14ac:dyDescent="0.2">
      <c r="A737" s="28">
        <v>3008</v>
      </c>
      <c r="B737" s="18">
        <v>11.797260273972602</v>
      </c>
      <c r="C737" s="28" t="s">
        <v>10</v>
      </c>
      <c r="D737" s="5">
        <v>5</v>
      </c>
      <c r="E737" s="5">
        <v>0.95</v>
      </c>
      <c r="F737" t="s">
        <v>51</v>
      </c>
      <c r="J737" s="25"/>
      <c r="L737" s="5"/>
      <c r="N737" s="21"/>
      <c r="O737" s="26"/>
    </row>
    <row r="738" spans="1:15" x14ac:dyDescent="0.2">
      <c r="A738" s="28">
        <v>3008</v>
      </c>
      <c r="B738" s="18">
        <v>11.797260273972602</v>
      </c>
      <c r="C738" s="28" t="s">
        <v>10</v>
      </c>
      <c r="D738" s="5">
        <v>11</v>
      </c>
      <c r="E738" s="5">
        <v>0.75</v>
      </c>
      <c r="F738" t="s">
        <v>51</v>
      </c>
      <c r="J738" s="25"/>
      <c r="L738" s="5"/>
      <c r="N738" s="21"/>
      <c r="O738" s="26"/>
    </row>
    <row r="739" spans="1:15" x14ac:dyDescent="0.2">
      <c r="A739" s="28">
        <v>3008</v>
      </c>
      <c r="B739" s="18">
        <v>11.797260273972602</v>
      </c>
      <c r="C739" s="28" t="s">
        <v>10</v>
      </c>
      <c r="D739" s="5">
        <v>8</v>
      </c>
      <c r="E739" s="5">
        <v>0.9</v>
      </c>
      <c r="F739" t="s">
        <v>51</v>
      </c>
      <c r="J739" s="25"/>
      <c r="L739" s="5"/>
      <c r="N739" s="21"/>
      <c r="O739" s="26"/>
    </row>
    <row r="740" spans="1:15" x14ac:dyDescent="0.2">
      <c r="A740" s="28">
        <v>3010</v>
      </c>
      <c r="B740" s="18">
        <v>10.046575342465754</v>
      </c>
      <c r="C740" s="28" t="s">
        <v>9</v>
      </c>
      <c r="D740" s="5">
        <v>8</v>
      </c>
      <c r="E740" s="5">
        <v>0.9</v>
      </c>
      <c r="F740" t="s">
        <v>51</v>
      </c>
      <c r="J740" s="25"/>
      <c r="L740" s="5"/>
      <c r="N740" s="21"/>
      <c r="O740" s="26"/>
    </row>
    <row r="741" spans="1:15" x14ac:dyDescent="0.2">
      <c r="A741" s="28">
        <v>3010</v>
      </c>
      <c r="B741" s="18">
        <v>10.046575342465754</v>
      </c>
      <c r="C741" s="28" t="s">
        <v>9</v>
      </c>
      <c r="D741" s="5">
        <v>5</v>
      </c>
      <c r="E741" s="5">
        <v>0.95</v>
      </c>
      <c r="F741" t="s">
        <v>51</v>
      </c>
      <c r="J741" s="25"/>
      <c r="L741" s="5"/>
      <c r="N741" s="21"/>
      <c r="O741" s="26"/>
    </row>
    <row r="742" spans="1:15" x14ac:dyDescent="0.2">
      <c r="A742" s="28">
        <v>3010</v>
      </c>
      <c r="B742" s="18">
        <v>10.046575342465754</v>
      </c>
      <c r="C742" s="28" t="s">
        <v>9</v>
      </c>
      <c r="D742" s="5">
        <v>11</v>
      </c>
      <c r="E742" s="5">
        <v>0.85</v>
      </c>
      <c r="F742" t="s">
        <v>51</v>
      </c>
      <c r="J742" s="25"/>
      <c r="L742" s="5"/>
      <c r="N742" s="21"/>
      <c r="O742" s="26"/>
    </row>
    <row r="743" spans="1:15" x14ac:dyDescent="0.2">
      <c r="A743" s="28">
        <v>3012</v>
      </c>
      <c r="B743" s="18">
        <v>9.7232876712328764</v>
      </c>
      <c r="C743" s="28" t="s">
        <v>10</v>
      </c>
      <c r="D743" s="5">
        <v>8</v>
      </c>
      <c r="E743" s="5">
        <v>0.95</v>
      </c>
      <c r="F743" t="s">
        <v>51</v>
      </c>
      <c r="J743" s="25"/>
      <c r="L743" s="5"/>
      <c r="O743" s="26"/>
    </row>
    <row r="744" spans="1:15" x14ac:dyDescent="0.2">
      <c r="A744" s="28">
        <v>3012</v>
      </c>
      <c r="B744" s="18">
        <v>9.7232876712328764</v>
      </c>
      <c r="C744" s="28" t="s">
        <v>10</v>
      </c>
      <c r="D744" s="5">
        <v>5</v>
      </c>
      <c r="E744" s="5">
        <v>0.9</v>
      </c>
      <c r="F744" t="s">
        <v>51</v>
      </c>
      <c r="J744" s="25"/>
      <c r="L744" s="5"/>
      <c r="O744" s="26"/>
    </row>
    <row r="745" spans="1:15" x14ac:dyDescent="0.2">
      <c r="A745" s="28">
        <v>3012</v>
      </c>
      <c r="B745" s="18">
        <v>9.7232876712328764</v>
      </c>
      <c r="C745" s="28" t="s">
        <v>10</v>
      </c>
      <c r="D745" s="5">
        <v>11</v>
      </c>
      <c r="E745" s="5">
        <v>0.65</v>
      </c>
      <c r="F745" t="s">
        <v>51</v>
      </c>
      <c r="J745" s="25"/>
      <c r="L745" s="5"/>
      <c r="O745" s="26"/>
    </row>
    <row r="746" spans="1:15" x14ac:dyDescent="0.2">
      <c r="A746" s="28">
        <v>3013</v>
      </c>
      <c r="B746" s="18">
        <v>7.8493150684931505</v>
      </c>
      <c r="C746" s="28" t="s">
        <v>9</v>
      </c>
      <c r="D746" s="5">
        <v>8</v>
      </c>
      <c r="E746" s="5">
        <v>0.75</v>
      </c>
      <c r="F746" t="s">
        <v>51</v>
      </c>
      <c r="J746" s="25"/>
      <c r="L746" s="5"/>
      <c r="O746" s="26"/>
    </row>
    <row r="747" spans="1:15" x14ac:dyDescent="0.2">
      <c r="A747" s="28">
        <v>3013</v>
      </c>
      <c r="B747" s="18">
        <v>7.8493150684931505</v>
      </c>
      <c r="C747" s="28" t="s">
        <v>9</v>
      </c>
      <c r="D747" s="5">
        <v>5</v>
      </c>
      <c r="E747" s="5">
        <v>0.95</v>
      </c>
      <c r="F747" t="s">
        <v>51</v>
      </c>
      <c r="J747" s="25"/>
      <c r="L747" s="5"/>
      <c r="O747" s="26"/>
    </row>
    <row r="748" spans="1:15" x14ac:dyDescent="0.2">
      <c r="A748" s="28">
        <v>3013</v>
      </c>
      <c r="B748" s="18">
        <v>7.8493150684931505</v>
      </c>
      <c r="C748" s="28" t="s">
        <v>9</v>
      </c>
      <c r="D748" s="5">
        <v>11</v>
      </c>
      <c r="E748" s="5">
        <v>0.75</v>
      </c>
      <c r="F748" t="s">
        <v>51</v>
      </c>
      <c r="J748" s="25"/>
      <c r="L748" s="5"/>
      <c r="O748" s="26"/>
    </row>
    <row r="749" spans="1:15" x14ac:dyDescent="0.2">
      <c r="A749" s="28">
        <v>4004</v>
      </c>
      <c r="B749" s="18">
        <v>9.5698630136986296</v>
      </c>
      <c r="C749" s="28" t="s">
        <v>9</v>
      </c>
      <c r="D749" s="5">
        <v>11</v>
      </c>
      <c r="E749" s="5">
        <v>0.8</v>
      </c>
      <c r="F749" t="s">
        <v>51</v>
      </c>
      <c r="J749" s="25"/>
      <c r="L749" s="5"/>
      <c r="O749" s="26"/>
    </row>
    <row r="750" spans="1:15" x14ac:dyDescent="0.2">
      <c r="A750" s="28">
        <v>4004</v>
      </c>
      <c r="B750" s="18">
        <v>9.5698630136986296</v>
      </c>
      <c r="C750" s="28" t="s">
        <v>9</v>
      </c>
      <c r="D750" s="5">
        <v>5</v>
      </c>
      <c r="E750" s="5">
        <v>0.9</v>
      </c>
      <c r="F750" t="s">
        <v>51</v>
      </c>
      <c r="J750" s="25"/>
      <c r="L750" s="5"/>
      <c r="O750" s="26"/>
    </row>
    <row r="751" spans="1:15" x14ac:dyDescent="0.2">
      <c r="A751" s="28">
        <v>4004</v>
      </c>
      <c r="B751" s="18">
        <v>9.5698630136986296</v>
      </c>
      <c r="C751" s="28" t="s">
        <v>9</v>
      </c>
      <c r="D751" s="5">
        <v>8</v>
      </c>
      <c r="E751" s="5">
        <v>0.8</v>
      </c>
      <c r="F751" t="s">
        <v>51</v>
      </c>
      <c r="J751" s="25"/>
      <c r="L751" s="5"/>
      <c r="O751" s="26"/>
    </row>
    <row r="752" spans="1:15" x14ac:dyDescent="0.2">
      <c r="A752" s="28">
        <v>4005</v>
      </c>
      <c r="B752" s="18">
        <v>11.232876712328768</v>
      </c>
      <c r="C752" s="28" t="s">
        <v>10</v>
      </c>
      <c r="D752" s="5">
        <v>5</v>
      </c>
      <c r="E752" s="5">
        <v>0.9</v>
      </c>
      <c r="F752" t="s">
        <v>51</v>
      </c>
      <c r="J752" s="25"/>
      <c r="L752" s="5"/>
      <c r="O752" s="26"/>
    </row>
    <row r="753" spans="1:15" x14ac:dyDescent="0.2">
      <c r="A753" s="28">
        <v>4005</v>
      </c>
      <c r="B753" s="18">
        <v>11.232876712328768</v>
      </c>
      <c r="C753" s="28" t="s">
        <v>10</v>
      </c>
      <c r="D753" s="5">
        <v>11</v>
      </c>
      <c r="E753" s="5">
        <v>0.5</v>
      </c>
      <c r="F753" t="s">
        <v>51</v>
      </c>
      <c r="J753" s="25"/>
      <c r="L753" s="5"/>
      <c r="O753" s="26"/>
    </row>
    <row r="754" spans="1:15" x14ac:dyDescent="0.2">
      <c r="A754" s="28">
        <v>4005</v>
      </c>
      <c r="B754" s="18">
        <v>11.232876712328768</v>
      </c>
      <c r="C754" s="28" t="s">
        <v>10</v>
      </c>
      <c r="D754" s="5">
        <v>8</v>
      </c>
      <c r="E754" s="5">
        <v>0.85</v>
      </c>
      <c r="F754" t="s">
        <v>51</v>
      </c>
      <c r="J754" s="25"/>
      <c r="L754" s="5"/>
      <c r="O754" s="26"/>
    </row>
    <row r="755" spans="1:15" x14ac:dyDescent="0.2">
      <c r="A755" s="28">
        <v>4006</v>
      </c>
      <c r="B755" s="18">
        <v>8.632876712328768</v>
      </c>
      <c r="C755" s="28" t="s">
        <v>9</v>
      </c>
      <c r="D755" s="5">
        <v>5</v>
      </c>
      <c r="E755" s="5">
        <v>0.75</v>
      </c>
      <c r="F755" t="s">
        <v>51</v>
      </c>
      <c r="J755" s="25"/>
      <c r="L755" s="5"/>
      <c r="N755" s="21"/>
      <c r="O755" s="26"/>
    </row>
    <row r="756" spans="1:15" x14ac:dyDescent="0.2">
      <c r="A756" s="28">
        <v>4006</v>
      </c>
      <c r="B756" s="18">
        <v>8.632876712328768</v>
      </c>
      <c r="C756" s="28" t="s">
        <v>9</v>
      </c>
      <c r="D756" s="5">
        <v>8</v>
      </c>
      <c r="E756" s="5">
        <v>0.75</v>
      </c>
      <c r="F756" t="s">
        <v>51</v>
      </c>
      <c r="J756" s="25"/>
      <c r="L756" s="5"/>
      <c r="N756" s="21"/>
      <c r="O756" s="26"/>
    </row>
    <row r="757" spans="1:15" x14ac:dyDescent="0.2">
      <c r="A757" s="28">
        <v>4006</v>
      </c>
      <c r="B757" s="18">
        <v>8.632876712328768</v>
      </c>
      <c r="C757" s="28" t="s">
        <v>9</v>
      </c>
      <c r="D757" s="5">
        <v>11</v>
      </c>
      <c r="E757" s="5">
        <v>0.65</v>
      </c>
      <c r="F757" t="s">
        <v>51</v>
      </c>
      <c r="J757" s="25"/>
      <c r="L757" s="5"/>
      <c r="N757" s="21"/>
      <c r="O757" s="26"/>
    </row>
    <row r="758" spans="1:15" x14ac:dyDescent="0.2">
      <c r="A758" s="28">
        <v>4007</v>
      </c>
      <c r="B758" s="18">
        <v>6.7863013698630139</v>
      </c>
      <c r="C758" s="28" t="s">
        <v>10</v>
      </c>
      <c r="D758" s="5">
        <v>11</v>
      </c>
      <c r="E758" s="5">
        <v>0.85</v>
      </c>
      <c r="F758" t="s">
        <v>51</v>
      </c>
      <c r="J758" s="25"/>
      <c r="L758" s="5"/>
      <c r="N758" s="21"/>
      <c r="O758" s="26"/>
    </row>
    <row r="759" spans="1:15" x14ac:dyDescent="0.2">
      <c r="A759" s="28">
        <v>4007</v>
      </c>
      <c r="B759" s="18">
        <v>6.7863013698630139</v>
      </c>
      <c r="C759" s="28" t="s">
        <v>10</v>
      </c>
      <c r="D759" s="5">
        <v>5</v>
      </c>
      <c r="E759" s="5">
        <v>0.95</v>
      </c>
      <c r="F759" t="s">
        <v>51</v>
      </c>
      <c r="J759" s="25"/>
      <c r="L759" s="5"/>
      <c r="N759" s="21"/>
      <c r="O759" s="26"/>
    </row>
    <row r="760" spans="1:15" x14ac:dyDescent="0.2">
      <c r="A760" s="28">
        <v>4007</v>
      </c>
      <c r="B760" s="18">
        <v>6.7863013698630139</v>
      </c>
      <c r="C760" s="28" t="s">
        <v>10</v>
      </c>
      <c r="D760" s="5">
        <v>8</v>
      </c>
      <c r="E760" s="5">
        <v>0.9</v>
      </c>
      <c r="F760" t="s">
        <v>51</v>
      </c>
      <c r="J760" s="25"/>
      <c r="L760" s="5"/>
      <c r="N760" s="21"/>
      <c r="O760" s="26"/>
    </row>
    <row r="761" spans="1:15" x14ac:dyDescent="0.2">
      <c r="A761" s="28">
        <v>4008</v>
      </c>
      <c r="B761" s="18">
        <v>10.531506849315068</v>
      </c>
      <c r="C761" s="28" t="s">
        <v>10</v>
      </c>
      <c r="D761" s="5">
        <v>8</v>
      </c>
      <c r="E761" s="5">
        <v>0.95</v>
      </c>
      <c r="F761" t="s">
        <v>51</v>
      </c>
      <c r="J761" s="25"/>
      <c r="L761" s="5"/>
      <c r="O761" s="26"/>
    </row>
    <row r="762" spans="1:15" x14ac:dyDescent="0.2">
      <c r="A762" s="28">
        <v>4008</v>
      </c>
      <c r="B762" s="18">
        <v>10.531506849315068</v>
      </c>
      <c r="C762" s="28" t="s">
        <v>10</v>
      </c>
      <c r="D762" s="5">
        <v>11</v>
      </c>
      <c r="E762" s="5">
        <v>0.75</v>
      </c>
      <c r="F762" t="s">
        <v>51</v>
      </c>
      <c r="J762" s="25"/>
      <c r="L762" s="5"/>
      <c r="O762" s="26"/>
    </row>
    <row r="763" spans="1:15" x14ac:dyDescent="0.2">
      <c r="A763" s="28">
        <v>4008</v>
      </c>
      <c r="B763" s="18">
        <v>10.531506849315068</v>
      </c>
      <c r="C763" s="28" t="s">
        <v>10</v>
      </c>
      <c r="D763" s="5">
        <v>5</v>
      </c>
      <c r="E763" s="5">
        <v>0.9</v>
      </c>
      <c r="F763" t="s">
        <v>51</v>
      </c>
      <c r="J763" s="25"/>
      <c r="L763" s="5"/>
      <c r="O763" s="26"/>
    </row>
    <row r="764" spans="1:15" x14ac:dyDescent="0.2">
      <c r="A764" s="28">
        <v>4009</v>
      </c>
      <c r="B764" s="18">
        <v>5.4082191780821915</v>
      </c>
      <c r="C764" s="28" t="s">
        <v>10</v>
      </c>
      <c r="D764" s="5">
        <v>5</v>
      </c>
      <c r="E764" s="5">
        <v>0.75</v>
      </c>
      <c r="F764" t="s">
        <v>51</v>
      </c>
      <c r="J764" s="25"/>
      <c r="L764" s="5"/>
      <c r="O764" s="26"/>
    </row>
    <row r="765" spans="1:15" x14ac:dyDescent="0.2">
      <c r="A765" s="28">
        <v>4009</v>
      </c>
      <c r="B765" s="18">
        <v>5.4082191780821915</v>
      </c>
      <c r="C765" s="28" t="s">
        <v>10</v>
      </c>
      <c r="D765" s="5">
        <v>8</v>
      </c>
      <c r="E765" s="5">
        <v>0.6</v>
      </c>
      <c r="F765" t="s">
        <v>51</v>
      </c>
      <c r="J765" s="25"/>
      <c r="L765" s="5"/>
      <c r="O765" s="26"/>
    </row>
    <row r="766" spans="1:15" x14ac:dyDescent="0.2">
      <c r="A766" s="28">
        <v>4009</v>
      </c>
      <c r="B766" s="18">
        <v>5.4082191780821915</v>
      </c>
      <c r="C766" s="28" t="s">
        <v>10</v>
      </c>
      <c r="D766" s="5">
        <v>11</v>
      </c>
      <c r="E766" s="5">
        <v>0.6</v>
      </c>
      <c r="F766" t="s">
        <v>51</v>
      </c>
      <c r="J766" s="25"/>
      <c r="L766" s="5"/>
      <c r="O766" s="26"/>
    </row>
    <row r="767" spans="1:15" x14ac:dyDescent="0.2">
      <c r="A767" s="28">
        <v>4012</v>
      </c>
      <c r="B767" s="18">
        <v>9.0356164383561648</v>
      </c>
      <c r="C767" s="28" t="s">
        <v>10</v>
      </c>
      <c r="D767" s="5">
        <v>5</v>
      </c>
      <c r="E767" s="5">
        <v>0.75</v>
      </c>
      <c r="F767" t="s">
        <v>51</v>
      </c>
      <c r="J767" s="25"/>
      <c r="L767" s="5"/>
      <c r="O767" s="26"/>
    </row>
    <row r="768" spans="1:15" x14ac:dyDescent="0.2">
      <c r="A768" s="28">
        <v>4012</v>
      </c>
      <c r="B768" s="18">
        <v>9.0356164383561648</v>
      </c>
      <c r="C768" s="28" t="s">
        <v>10</v>
      </c>
      <c r="D768" s="5">
        <v>8</v>
      </c>
      <c r="E768" s="5">
        <v>0.85</v>
      </c>
      <c r="F768" t="s">
        <v>51</v>
      </c>
      <c r="J768" s="25"/>
      <c r="L768" s="5"/>
      <c r="O768" s="26"/>
    </row>
    <row r="769" spans="1:16" x14ac:dyDescent="0.2">
      <c r="A769" s="28">
        <v>4012</v>
      </c>
      <c r="B769" s="18">
        <v>9.0356164383561648</v>
      </c>
      <c r="C769" s="28" t="s">
        <v>10</v>
      </c>
      <c r="D769" s="5">
        <v>11</v>
      </c>
      <c r="E769" s="5">
        <v>0.5</v>
      </c>
      <c r="F769" t="s">
        <v>51</v>
      </c>
      <c r="J769" s="25"/>
      <c r="L769" s="5"/>
      <c r="O769" s="26"/>
    </row>
    <row r="770" spans="1:16" x14ac:dyDescent="0.2">
      <c r="A770" s="28">
        <v>4013</v>
      </c>
      <c r="B770" s="18">
        <v>8.4876712328767123</v>
      </c>
      <c r="C770" s="28" t="s">
        <v>10</v>
      </c>
      <c r="D770" s="5">
        <v>8</v>
      </c>
      <c r="E770" s="5">
        <v>0.45</v>
      </c>
      <c r="F770" t="s">
        <v>51</v>
      </c>
      <c r="J770" s="25"/>
      <c r="L770" s="5"/>
      <c r="O770" s="26"/>
    </row>
    <row r="771" spans="1:16" x14ac:dyDescent="0.2">
      <c r="A771" s="28">
        <v>4013</v>
      </c>
      <c r="B771" s="18">
        <v>8.4876712328767123</v>
      </c>
      <c r="C771" s="28" t="s">
        <v>10</v>
      </c>
      <c r="D771" s="5">
        <v>11</v>
      </c>
      <c r="E771" s="5">
        <v>0.5</v>
      </c>
      <c r="F771" t="s">
        <v>51</v>
      </c>
      <c r="J771" s="25"/>
      <c r="L771" s="5"/>
      <c r="O771" s="26"/>
    </row>
    <row r="772" spans="1:16" x14ac:dyDescent="0.2">
      <c r="A772" s="28">
        <v>4013</v>
      </c>
      <c r="B772" s="18">
        <v>8.4876712328767123</v>
      </c>
      <c r="C772" s="28" t="s">
        <v>10</v>
      </c>
      <c r="D772" s="5">
        <v>5</v>
      </c>
      <c r="E772" s="5">
        <v>0.6</v>
      </c>
      <c r="F772" t="s">
        <v>51</v>
      </c>
      <c r="J772" s="25"/>
      <c r="L772" s="5"/>
      <c r="O772" s="26"/>
    </row>
    <row r="773" spans="1:16" x14ac:dyDescent="0.2">
      <c r="A773" s="28">
        <v>4014</v>
      </c>
      <c r="B773" s="18">
        <v>6.3561643835616435</v>
      </c>
      <c r="C773" s="28" t="s">
        <v>10</v>
      </c>
      <c r="D773" s="5">
        <v>5</v>
      </c>
      <c r="E773" s="5">
        <v>0.8</v>
      </c>
      <c r="F773" t="s">
        <v>51</v>
      </c>
      <c r="J773" s="25"/>
      <c r="L773" s="5"/>
      <c r="N773" s="21"/>
      <c r="O773" s="26"/>
    </row>
    <row r="774" spans="1:16" x14ac:dyDescent="0.2">
      <c r="A774" s="28">
        <v>4014</v>
      </c>
      <c r="B774" s="18">
        <v>6.3561643835616435</v>
      </c>
      <c r="C774" s="28" t="s">
        <v>10</v>
      </c>
      <c r="D774" s="5">
        <v>8</v>
      </c>
      <c r="E774" s="5">
        <v>0.95</v>
      </c>
      <c r="F774" t="s">
        <v>51</v>
      </c>
      <c r="J774" s="25"/>
      <c r="L774" s="5"/>
      <c r="N774" s="21"/>
      <c r="O774" s="26"/>
    </row>
    <row r="775" spans="1:16" x14ac:dyDescent="0.2">
      <c r="A775" s="28">
        <v>4014</v>
      </c>
      <c r="B775" s="18">
        <v>6.3561643835616435</v>
      </c>
      <c r="C775" s="28" t="s">
        <v>10</v>
      </c>
      <c r="D775" s="5">
        <v>11</v>
      </c>
      <c r="E775" s="5">
        <v>0.45</v>
      </c>
      <c r="F775" t="s">
        <v>51</v>
      </c>
      <c r="J775" s="25"/>
      <c r="L775" s="5"/>
      <c r="N775" s="21"/>
      <c r="O775" s="26"/>
    </row>
    <row r="776" spans="1:16" x14ac:dyDescent="0.2">
      <c r="A776" s="28">
        <v>4015</v>
      </c>
      <c r="B776" s="18">
        <v>10.202739726027398</v>
      </c>
      <c r="C776" s="28" t="s">
        <v>9</v>
      </c>
      <c r="D776" s="5">
        <v>8</v>
      </c>
      <c r="E776" s="5">
        <v>0.85</v>
      </c>
      <c r="F776" t="s">
        <v>51</v>
      </c>
      <c r="J776" s="25"/>
      <c r="L776" s="5"/>
      <c r="N776" s="21"/>
      <c r="O776" s="26"/>
      <c r="P776" s="22"/>
    </row>
    <row r="777" spans="1:16" x14ac:dyDescent="0.2">
      <c r="A777" s="28">
        <v>4015</v>
      </c>
      <c r="B777" s="18">
        <v>10.202739726027398</v>
      </c>
      <c r="C777" s="28" t="s">
        <v>9</v>
      </c>
      <c r="D777" s="5">
        <v>5</v>
      </c>
      <c r="E777" s="5">
        <v>0.95</v>
      </c>
      <c r="F777" t="s">
        <v>51</v>
      </c>
      <c r="J777" s="25"/>
      <c r="L777" s="5"/>
      <c r="N777" s="21"/>
      <c r="O777" s="26"/>
      <c r="P777" s="22"/>
    </row>
    <row r="778" spans="1:16" x14ac:dyDescent="0.2">
      <c r="A778" s="28">
        <v>4015</v>
      </c>
      <c r="B778" s="18">
        <v>10.202739726027398</v>
      </c>
      <c r="C778" s="28" t="s">
        <v>9</v>
      </c>
      <c r="D778" s="5">
        <v>11</v>
      </c>
      <c r="E778" s="5">
        <v>0.8</v>
      </c>
      <c r="F778" t="s">
        <v>51</v>
      </c>
      <c r="J778" s="25"/>
      <c r="L778" s="5"/>
      <c r="N778" s="21"/>
      <c r="O778" s="26"/>
      <c r="P778" s="22"/>
    </row>
    <row r="779" spans="1:16" x14ac:dyDescent="0.2">
      <c r="A779" s="28">
        <v>4017</v>
      </c>
      <c r="B779" s="18">
        <v>5.3397260273972602</v>
      </c>
      <c r="C779" s="28" t="s">
        <v>10</v>
      </c>
      <c r="D779" s="5">
        <v>5</v>
      </c>
      <c r="E779" s="5">
        <v>0.9</v>
      </c>
      <c r="F779" t="s">
        <v>51</v>
      </c>
      <c r="J779" s="25"/>
      <c r="L779" s="5"/>
      <c r="O779" s="26"/>
    </row>
    <row r="780" spans="1:16" x14ac:dyDescent="0.2">
      <c r="A780" s="28">
        <v>4017</v>
      </c>
      <c r="B780" s="18">
        <v>5.3397260273972602</v>
      </c>
      <c r="C780" s="28" t="s">
        <v>10</v>
      </c>
      <c r="D780" s="5">
        <v>8</v>
      </c>
      <c r="E780" s="5">
        <v>0.6</v>
      </c>
      <c r="F780" t="s">
        <v>51</v>
      </c>
      <c r="J780" s="25"/>
      <c r="L780" s="5"/>
      <c r="O780" s="26"/>
    </row>
    <row r="781" spans="1:16" x14ac:dyDescent="0.2">
      <c r="A781" s="28">
        <v>4017</v>
      </c>
      <c r="B781" s="18">
        <v>5.3397260273972602</v>
      </c>
      <c r="C781" s="28" t="s">
        <v>10</v>
      </c>
      <c r="D781" s="5">
        <v>11</v>
      </c>
      <c r="E781" s="5">
        <v>0.75</v>
      </c>
      <c r="F781" t="s">
        <v>51</v>
      </c>
      <c r="J781" s="25"/>
      <c r="L781" s="5"/>
      <c r="O781" s="26"/>
    </row>
    <row r="782" spans="1:16" x14ac:dyDescent="0.2">
      <c r="A782" s="28">
        <v>4018</v>
      </c>
      <c r="B782" s="18">
        <v>6.3863013698630136</v>
      </c>
      <c r="C782" s="28" t="s">
        <v>10</v>
      </c>
      <c r="D782" s="5">
        <v>5</v>
      </c>
      <c r="E782" s="5">
        <v>0.8</v>
      </c>
      <c r="F782" t="s">
        <v>51</v>
      </c>
      <c r="J782" s="25"/>
      <c r="L782" s="5"/>
      <c r="O782" s="26"/>
    </row>
    <row r="783" spans="1:16" x14ac:dyDescent="0.2">
      <c r="A783" s="28">
        <v>4018</v>
      </c>
      <c r="B783" s="18">
        <v>6.3863013698630136</v>
      </c>
      <c r="C783" s="28" t="s">
        <v>10</v>
      </c>
      <c r="D783" s="5">
        <v>11</v>
      </c>
      <c r="E783" s="5">
        <v>0.75</v>
      </c>
      <c r="F783" t="s">
        <v>51</v>
      </c>
      <c r="J783" s="25"/>
      <c r="L783" s="5"/>
      <c r="O783" s="26"/>
    </row>
    <row r="784" spans="1:16" x14ac:dyDescent="0.2">
      <c r="A784" s="28">
        <v>4018</v>
      </c>
      <c r="B784" s="18">
        <v>6.3863013698630136</v>
      </c>
      <c r="C784" s="28" t="s">
        <v>10</v>
      </c>
      <c r="D784" s="5">
        <v>8</v>
      </c>
      <c r="E784" s="5">
        <v>0.8</v>
      </c>
      <c r="F784" t="s">
        <v>51</v>
      </c>
      <c r="J784" s="25"/>
      <c r="L784" s="5"/>
      <c r="O784" s="26"/>
    </row>
    <row r="785" spans="1:15" x14ac:dyDescent="0.2">
      <c r="A785" s="28">
        <v>4022</v>
      </c>
      <c r="B785" s="18">
        <v>5.5342465753424657</v>
      </c>
      <c r="C785" s="28" t="s">
        <v>10</v>
      </c>
      <c r="D785" s="5">
        <v>8</v>
      </c>
      <c r="E785" s="5">
        <v>0.85</v>
      </c>
      <c r="F785" t="s">
        <v>51</v>
      </c>
      <c r="J785" s="25"/>
      <c r="L785" s="5"/>
      <c r="N785" s="21"/>
      <c r="O785" s="26"/>
    </row>
    <row r="786" spans="1:15" x14ac:dyDescent="0.2">
      <c r="A786" s="28">
        <v>4022</v>
      </c>
      <c r="B786" s="18">
        <v>5.5342465753424657</v>
      </c>
      <c r="C786" s="28" t="s">
        <v>10</v>
      </c>
      <c r="D786" s="5">
        <v>11</v>
      </c>
      <c r="E786" s="5">
        <v>0.6</v>
      </c>
      <c r="F786" t="s">
        <v>51</v>
      </c>
      <c r="J786" s="25"/>
      <c r="L786" s="5"/>
      <c r="N786" s="21"/>
      <c r="O786" s="26"/>
    </row>
    <row r="787" spans="1:15" x14ac:dyDescent="0.2">
      <c r="A787" s="28">
        <v>4022</v>
      </c>
      <c r="B787" s="18">
        <v>5.5342465753424657</v>
      </c>
      <c r="C787" s="28" t="s">
        <v>10</v>
      </c>
      <c r="D787" s="5">
        <v>5</v>
      </c>
      <c r="E787" s="5">
        <v>0.9</v>
      </c>
      <c r="F787" t="s">
        <v>51</v>
      </c>
      <c r="J787" s="25"/>
      <c r="L787" s="5"/>
      <c r="N787" s="21"/>
      <c r="O787" s="26"/>
    </row>
    <row r="788" spans="1:15" x14ac:dyDescent="0.2">
      <c r="A788" s="28">
        <v>4025</v>
      </c>
      <c r="B788" s="18">
        <v>9.0410958904109595</v>
      </c>
      <c r="C788" s="28" t="s">
        <v>9</v>
      </c>
      <c r="D788" s="5">
        <v>8</v>
      </c>
      <c r="E788" s="5">
        <v>0.9</v>
      </c>
      <c r="F788" t="s">
        <v>51</v>
      </c>
      <c r="J788" s="25"/>
      <c r="L788" s="5"/>
      <c r="O788" s="26"/>
    </row>
    <row r="789" spans="1:15" x14ac:dyDescent="0.2">
      <c r="A789" s="28">
        <v>4025</v>
      </c>
      <c r="B789" s="18">
        <v>9.0410958904109595</v>
      </c>
      <c r="C789" s="28" t="s">
        <v>9</v>
      </c>
      <c r="D789" s="5">
        <v>11</v>
      </c>
      <c r="E789" s="5">
        <v>0.75</v>
      </c>
      <c r="F789" t="s">
        <v>51</v>
      </c>
      <c r="J789" s="25"/>
      <c r="L789" s="5"/>
      <c r="O789" s="26"/>
    </row>
    <row r="790" spans="1:15" x14ac:dyDescent="0.2">
      <c r="A790" s="28">
        <v>4025</v>
      </c>
      <c r="B790" s="18">
        <v>9.0410958904109595</v>
      </c>
      <c r="C790" s="28" t="s">
        <v>9</v>
      </c>
      <c r="D790" s="5">
        <v>5</v>
      </c>
      <c r="E790" s="5">
        <v>0.85</v>
      </c>
      <c r="F790" t="s">
        <v>51</v>
      </c>
      <c r="J790" s="25"/>
      <c r="L790" s="5"/>
      <c r="O790" s="26"/>
    </row>
    <row r="791" spans="1:15" x14ac:dyDescent="0.2">
      <c r="A791" s="28">
        <v>4026</v>
      </c>
      <c r="B791" s="18">
        <v>13.002739726027396</v>
      </c>
      <c r="C791" s="28" t="s">
        <v>10</v>
      </c>
      <c r="D791" s="5">
        <v>5</v>
      </c>
      <c r="E791" s="5">
        <v>1</v>
      </c>
      <c r="F791" t="s">
        <v>51</v>
      </c>
      <c r="J791" s="25"/>
      <c r="L791" s="5"/>
      <c r="O791" s="26"/>
    </row>
    <row r="792" spans="1:15" x14ac:dyDescent="0.2">
      <c r="A792" s="28">
        <v>4026</v>
      </c>
      <c r="B792" s="18">
        <v>13.002739726027396</v>
      </c>
      <c r="C792" s="28" t="s">
        <v>10</v>
      </c>
      <c r="D792" s="5">
        <v>8</v>
      </c>
      <c r="E792" s="5">
        <v>0.85</v>
      </c>
      <c r="F792" t="s">
        <v>51</v>
      </c>
      <c r="J792" s="25"/>
      <c r="L792" s="5"/>
      <c r="O792" s="26"/>
    </row>
    <row r="793" spans="1:15" x14ac:dyDescent="0.2">
      <c r="A793" s="28">
        <v>4026</v>
      </c>
      <c r="B793" s="18">
        <v>13.002739726027396</v>
      </c>
      <c r="C793" s="28" t="s">
        <v>10</v>
      </c>
      <c r="D793" s="5">
        <v>11</v>
      </c>
      <c r="E793" s="5">
        <v>0.85</v>
      </c>
      <c r="F793" t="s">
        <v>51</v>
      </c>
      <c r="J793" s="25"/>
      <c r="L793" s="5"/>
      <c r="O793" s="26"/>
    </row>
    <row r="794" spans="1:15" x14ac:dyDescent="0.2">
      <c r="A794" s="28">
        <v>4100</v>
      </c>
      <c r="B794" s="16">
        <v>9.6054794520547944</v>
      </c>
      <c r="C794" s="28" t="s">
        <v>9</v>
      </c>
      <c r="D794" s="5">
        <v>8</v>
      </c>
      <c r="E794" s="5">
        <v>0.8</v>
      </c>
      <c r="F794" t="s">
        <v>51</v>
      </c>
      <c r="J794" s="25"/>
      <c r="L794" s="5"/>
      <c r="N794" s="21"/>
      <c r="O794" s="26"/>
    </row>
    <row r="795" spans="1:15" x14ac:dyDescent="0.2">
      <c r="A795" s="28">
        <v>4100</v>
      </c>
      <c r="B795" s="16">
        <v>9.6054794520547944</v>
      </c>
      <c r="C795" s="28" t="s">
        <v>9</v>
      </c>
      <c r="D795" s="5">
        <v>11</v>
      </c>
      <c r="E795" s="5">
        <v>0.85</v>
      </c>
      <c r="F795" t="s">
        <v>51</v>
      </c>
      <c r="J795" s="25"/>
      <c r="L795" s="5"/>
      <c r="N795" s="21"/>
      <c r="O795" s="26"/>
    </row>
    <row r="796" spans="1:15" x14ac:dyDescent="0.2">
      <c r="A796" s="28">
        <v>4100</v>
      </c>
      <c r="B796" s="16">
        <v>9.6054794520547944</v>
      </c>
      <c r="C796" s="28" t="s">
        <v>9</v>
      </c>
      <c r="D796" s="5">
        <v>5</v>
      </c>
      <c r="E796" s="12">
        <v>0.9</v>
      </c>
      <c r="F796" t="s">
        <v>51</v>
      </c>
      <c r="J796" s="25"/>
      <c r="L796" s="5"/>
      <c r="N796" s="21"/>
      <c r="O796" s="26"/>
    </row>
    <row r="797" spans="1:15" x14ac:dyDescent="0.2">
      <c r="A797" s="28">
        <v>4101</v>
      </c>
      <c r="B797" s="18">
        <v>7.6849315068493151</v>
      </c>
      <c r="C797" s="28" t="s">
        <v>9</v>
      </c>
      <c r="D797" s="5">
        <v>5</v>
      </c>
      <c r="E797" s="12">
        <v>0.85</v>
      </c>
      <c r="F797" t="s">
        <v>51</v>
      </c>
      <c r="J797" s="25"/>
      <c r="L797" s="5"/>
      <c r="O797" s="26"/>
    </row>
    <row r="798" spans="1:15" x14ac:dyDescent="0.2">
      <c r="A798" s="28">
        <v>4101</v>
      </c>
      <c r="B798" s="18">
        <v>7.6849315068493151</v>
      </c>
      <c r="C798" s="28" t="s">
        <v>9</v>
      </c>
      <c r="D798" s="5">
        <v>8</v>
      </c>
      <c r="E798" s="5">
        <v>0.7</v>
      </c>
      <c r="F798" t="s">
        <v>51</v>
      </c>
      <c r="J798" s="25"/>
      <c r="L798" s="5"/>
      <c r="O798" s="26"/>
    </row>
    <row r="799" spans="1:15" x14ac:dyDescent="0.2">
      <c r="A799" s="28">
        <v>4101</v>
      </c>
      <c r="B799" s="18">
        <v>7.6849315068493151</v>
      </c>
      <c r="C799" s="28" t="s">
        <v>9</v>
      </c>
      <c r="D799" s="5">
        <v>11</v>
      </c>
      <c r="E799" s="5">
        <v>0.55000000000000004</v>
      </c>
      <c r="F799" t="s">
        <v>51</v>
      </c>
      <c r="J799" s="25"/>
      <c r="L799" s="5"/>
      <c r="O799" s="26"/>
    </row>
    <row r="800" spans="1:15" x14ac:dyDescent="0.2">
      <c r="A800" s="28">
        <v>4102</v>
      </c>
      <c r="B800" s="16">
        <v>11.616438356164384</v>
      </c>
      <c r="C800" s="28" t="s">
        <v>10</v>
      </c>
      <c r="D800" s="5">
        <v>5</v>
      </c>
      <c r="E800" s="12">
        <v>0.8</v>
      </c>
      <c r="F800" t="s">
        <v>51</v>
      </c>
      <c r="J800" s="25"/>
      <c r="L800" s="5"/>
      <c r="N800" s="21"/>
      <c r="O800" s="26"/>
    </row>
    <row r="801" spans="1:15" x14ac:dyDescent="0.2">
      <c r="A801" s="28">
        <v>4102</v>
      </c>
      <c r="B801" s="16">
        <v>11.616438356164384</v>
      </c>
      <c r="C801" s="28" t="s">
        <v>10</v>
      </c>
      <c r="D801" s="5">
        <v>8</v>
      </c>
      <c r="E801" s="5">
        <v>0.9</v>
      </c>
      <c r="F801" t="s">
        <v>51</v>
      </c>
      <c r="J801" s="25"/>
      <c r="L801" s="5"/>
      <c r="N801" s="21"/>
      <c r="O801" s="26"/>
    </row>
    <row r="802" spans="1:15" x14ac:dyDescent="0.2">
      <c r="A802" s="28">
        <v>4102</v>
      </c>
      <c r="B802" s="16">
        <v>11.616438356164384</v>
      </c>
      <c r="C802" s="28" t="s">
        <v>10</v>
      </c>
      <c r="D802" s="5">
        <v>11</v>
      </c>
      <c r="E802" s="5">
        <v>0.85</v>
      </c>
      <c r="F802" t="s">
        <v>51</v>
      </c>
      <c r="J802" s="25"/>
      <c r="L802" s="5"/>
      <c r="N802" s="21"/>
      <c r="O802" s="26"/>
    </row>
    <row r="803" spans="1:15" x14ac:dyDescent="0.2">
      <c r="A803" s="28">
        <v>4103</v>
      </c>
      <c r="B803" s="18">
        <v>9.5123287671232877</v>
      </c>
      <c r="C803" s="28" t="s">
        <v>9</v>
      </c>
      <c r="D803" s="5">
        <v>5</v>
      </c>
      <c r="E803" s="5">
        <v>0.9</v>
      </c>
      <c r="F803" t="s">
        <v>51</v>
      </c>
      <c r="J803" s="25"/>
      <c r="L803" s="5"/>
      <c r="N803" s="21"/>
      <c r="O803" s="26"/>
    </row>
    <row r="804" spans="1:15" x14ac:dyDescent="0.2">
      <c r="A804" s="28">
        <v>4103</v>
      </c>
      <c r="B804" s="18">
        <v>9.5123287671232877</v>
      </c>
      <c r="C804" s="28" t="s">
        <v>9</v>
      </c>
      <c r="D804" s="5">
        <v>8</v>
      </c>
      <c r="E804" s="5">
        <v>0.9</v>
      </c>
      <c r="F804" t="s">
        <v>51</v>
      </c>
      <c r="J804" s="25"/>
      <c r="L804" s="5"/>
      <c r="N804" s="21"/>
      <c r="O804" s="26"/>
    </row>
    <row r="805" spans="1:15" x14ac:dyDescent="0.2">
      <c r="A805" s="28">
        <v>4103</v>
      </c>
      <c r="B805" s="18">
        <v>9.5123287671232877</v>
      </c>
      <c r="C805" s="28" t="s">
        <v>9</v>
      </c>
      <c r="D805" s="5">
        <v>11</v>
      </c>
      <c r="E805" s="5">
        <v>0.55000000000000004</v>
      </c>
      <c r="F805" t="s">
        <v>51</v>
      </c>
      <c r="J805" s="25"/>
      <c r="L805" s="5"/>
      <c r="N805" s="21"/>
      <c r="O805" s="26"/>
    </row>
    <row r="806" spans="1:15" x14ac:dyDescent="0.2">
      <c r="A806" s="28">
        <v>4104</v>
      </c>
      <c r="B806" s="16">
        <v>11.545205479452054</v>
      </c>
      <c r="C806" s="28" t="s">
        <v>10</v>
      </c>
      <c r="D806" s="5">
        <v>5</v>
      </c>
      <c r="E806" s="5">
        <v>0.95</v>
      </c>
      <c r="F806" t="s">
        <v>51</v>
      </c>
      <c r="J806" s="25"/>
      <c r="L806" s="5"/>
      <c r="O806" s="26"/>
    </row>
    <row r="807" spans="1:15" x14ac:dyDescent="0.2">
      <c r="A807" s="28">
        <v>4104</v>
      </c>
      <c r="B807" s="16">
        <v>11.545205479452054</v>
      </c>
      <c r="C807" s="28" t="s">
        <v>10</v>
      </c>
      <c r="D807" s="5">
        <v>8</v>
      </c>
      <c r="E807" s="5">
        <v>0.9</v>
      </c>
      <c r="F807" t="s">
        <v>51</v>
      </c>
      <c r="J807" s="25"/>
      <c r="L807" s="5"/>
      <c r="O807" s="26"/>
    </row>
    <row r="808" spans="1:15" x14ac:dyDescent="0.2">
      <c r="A808" s="28">
        <v>4104</v>
      </c>
      <c r="B808" s="16">
        <v>11.545205479452054</v>
      </c>
      <c r="C808" s="28" t="s">
        <v>10</v>
      </c>
      <c r="D808" s="5">
        <v>11</v>
      </c>
      <c r="E808" s="5">
        <v>0.9</v>
      </c>
      <c r="F808" t="s">
        <v>51</v>
      </c>
      <c r="J808" s="25"/>
      <c r="L808" s="5"/>
      <c r="O808" s="26"/>
    </row>
    <row r="809" spans="1:15" x14ac:dyDescent="0.2">
      <c r="A809" s="28">
        <v>4107</v>
      </c>
      <c r="B809" s="18">
        <v>7.4164383561643836</v>
      </c>
      <c r="C809" s="28" t="s">
        <v>10</v>
      </c>
      <c r="D809" s="5">
        <v>5</v>
      </c>
      <c r="E809" s="5">
        <v>0.85</v>
      </c>
      <c r="F809" t="s">
        <v>51</v>
      </c>
      <c r="J809" s="25"/>
      <c r="L809" s="5"/>
      <c r="N809" s="21"/>
      <c r="O809" s="26"/>
    </row>
    <row r="810" spans="1:15" x14ac:dyDescent="0.2">
      <c r="A810" s="28">
        <v>4107</v>
      </c>
      <c r="B810" s="18">
        <v>7.4164383561643836</v>
      </c>
      <c r="C810" s="28" t="s">
        <v>10</v>
      </c>
      <c r="D810" s="5">
        <v>8</v>
      </c>
      <c r="E810" s="12">
        <v>0.9</v>
      </c>
      <c r="F810" t="s">
        <v>51</v>
      </c>
      <c r="J810" s="25"/>
      <c r="L810" s="5"/>
      <c r="N810" s="21"/>
      <c r="O810" s="26"/>
    </row>
    <row r="811" spans="1:15" x14ac:dyDescent="0.2">
      <c r="A811" s="28">
        <v>4107</v>
      </c>
      <c r="B811" s="18">
        <v>7.4164383561643836</v>
      </c>
      <c r="C811" s="28" t="s">
        <v>10</v>
      </c>
      <c r="D811" s="5">
        <v>11</v>
      </c>
      <c r="E811" s="5">
        <v>0.8</v>
      </c>
      <c r="F811" t="s">
        <v>51</v>
      </c>
      <c r="J811" s="25"/>
      <c r="L811" s="5"/>
      <c r="N811" s="21"/>
      <c r="O811" s="26"/>
    </row>
    <row r="812" spans="1:15" x14ac:dyDescent="0.2">
      <c r="A812" s="28">
        <v>4108</v>
      </c>
      <c r="B812" s="18">
        <v>4.6301369863013697</v>
      </c>
      <c r="C812" s="28" t="s">
        <v>10</v>
      </c>
      <c r="D812" s="5">
        <v>5</v>
      </c>
      <c r="E812" s="12">
        <v>0.8</v>
      </c>
      <c r="F812" t="s">
        <v>51</v>
      </c>
      <c r="J812" s="25"/>
      <c r="L812" s="5"/>
      <c r="O812" s="26"/>
    </row>
    <row r="813" spans="1:15" x14ac:dyDescent="0.2">
      <c r="A813" s="28">
        <v>4108</v>
      </c>
      <c r="B813" s="18">
        <v>4.6301369863013697</v>
      </c>
      <c r="C813" s="28" t="s">
        <v>10</v>
      </c>
      <c r="D813" s="5">
        <v>8</v>
      </c>
      <c r="E813" s="12">
        <v>0.55000000000000004</v>
      </c>
      <c r="F813" t="s">
        <v>51</v>
      </c>
      <c r="J813" s="25"/>
      <c r="L813" s="5"/>
      <c r="O813" s="26"/>
    </row>
    <row r="814" spans="1:15" x14ac:dyDescent="0.2">
      <c r="A814" s="28">
        <v>4108</v>
      </c>
      <c r="B814" s="18">
        <v>4.6301369863013697</v>
      </c>
      <c r="C814" s="28" t="s">
        <v>10</v>
      </c>
      <c r="D814" s="5">
        <v>11</v>
      </c>
      <c r="E814" s="5">
        <v>0.45</v>
      </c>
      <c r="F814" t="s">
        <v>51</v>
      </c>
      <c r="J814" s="25"/>
      <c r="L814" s="5"/>
      <c r="O814" s="26"/>
    </row>
    <row r="815" spans="1:15" x14ac:dyDescent="0.2">
      <c r="A815" s="28">
        <v>4109</v>
      </c>
      <c r="B815" s="18">
        <v>14.923287671232877</v>
      </c>
      <c r="C815" s="28" t="s">
        <v>9</v>
      </c>
      <c r="D815" s="5">
        <v>5</v>
      </c>
      <c r="E815" s="12">
        <v>0.7</v>
      </c>
      <c r="F815" t="s">
        <v>51</v>
      </c>
      <c r="J815" s="25"/>
      <c r="L815" s="5"/>
      <c r="N815" s="21"/>
      <c r="O815" s="26"/>
    </row>
    <row r="816" spans="1:15" x14ac:dyDescent="0.2">
      <c r="A816" s="28">
        <v>4109</v>
      </c>
      <c r="B816" s="18">
        <v>14.923287671232877</v>
      </c>
      <c r="C816" s="28" t="s">
        <v>9</v>
      </c>
      <c r="D816" s="5">
        <v>8</v>
      </c>
      <c r="E816" s="12">
        <v>0.8</v>
      </c>
      <c r="F816" t="s">
        <v>51</v>
      </c>
      <c r="J816" s="25"/>
      <c r="L816" s="5"/>
      <c r="N816" s="21"/>
      <c r="O816" s="26"/>
    </row>
    <row r="817" spans="1:15" x14ac:dyDescent="0.2">
      <c r="A817" s="28">
        <v>4109</v>
      </c>
      <c r="B817" s="18">
        <v>14.923287671232877</v>
      </c>
      <c r="C817" s="28" t="s">
        <v>9</v>
      </c>
      <c r="D817" s="5">
        <v>11</v>
      </c>
      <c r="E817" s="5">
        <v>0.9</v>
      </c>
      <c r="F817" t="s">
        <v>51</v>
      </c>
      <c r="J817" s="25"/>
      <c r="L817" s="5"/>
      <c r="N817" s="21"/>
      <c r="O817" s="26"/>
    </row>
    <row r="818" spans="1:15" x14ac:dyDescent="0.2">
      <c r="A818" s="28">
        <v>4110</v>
      </c>
      <c r="B818" s="18">
        <v>11.893150684931507</v>
      </c>
      <c r="C818" s="28" t="s">
        <v>10</v>
      </c>
      <c r="D818" s="5">
        <v>5</v>
      </c>
      <c r="E818" s="12">
        <v>1</v>
      </c>
      <c r="F818" t="s">
        <v>51</v>
      </c>
      <c r="J818" s="25"/>
      <c r="L818" s="5"/>
      <c r="N818" s="21"/>
      <c r="O818" s="26"/>
    </row>
    <row r="819" spans="1:15" x14ac:dyDescent="0.2">
      <c r="A819" s="28">
        <v>4110</v>
      </c>
      <c r="B819" s="18">
        <v>11.893150684931507</v>
      </c>
      <c r="C819" s="28" t="s">
        <v>10</v>
      </c>
      <c r="D819" s="5">
        <v>8</v>
      </c>
      <c r="E819" s="5">
        <v>0.85</v>
      </c>
      <c r="F819" t="s">
        <v>51</v>
      </c>
      <c r="J819" s="25"/>
      <c r="L819" s="5"/>
      <c r="N819" s="21"/>
      <c r="O819" s="26"/>
    </row>
    <row r="820" spans="1:15" x14ac:dyDescent="0.2">
      <c r="A820" s="28">
        <v>4110</v>
      </c>
      <c r="B820" s="18">
        <v>11.893150684931507</v>
      </c>
      <c r="C820" s="28" t="s">
        <v>10</v>
      </c>
      <c r="D820" s="5">
        <v>11</v>
      </c>
      <c r="E820" s="5">
        <v>0.85</v>
      </c>
      <c r="F820" t="s">
        <v>51</v>
      </c>
      <c r="J820" s="25"/>
      <c r="L820" s="5"/>
      <c r="N820" s="21"/>
      <c r="O820" s="26"/>
    </row>
    <row r="821" spans="1:15" x14ac:dyDescent="0.2">
      <c r="A821" s="28">
        <v>4111</v>
      </c>
      <c r="B821" s="18">
        <v>9.6109589041095891</v>
      </c>
      <c r="C821" s="28" t="s">
        <v>10</v>
      </c>
      <c r="D821" s="5">
        <v>5</v>
      </c>
      <c r="E821" s="5">
        <v>0.9</v>
      </c>
      <c r="F821" t="s">
        <v>51</v>
      </c>
      <c r="J821" s="25"/>
      <c r="L821" s="5"/>
      <c r="O821" s="26"/>
    </row>
    <row r="822" spans="1:15" x14ac:dyDescent="0.2">
      <c r="A822" s="28">
        <v>4111</v>
      </c>
      <c r="B822" s="18">
        <v>9.6109589041095891</v>
      </c>
      <c r="C822" s="28" t="s">
        <v>10</v>
      </c>
      <c r="D822" s="5">
        <v>8</v>
      </c>
      <c r="E822" s="5">
        <v>0.95</v>
      </c>
      <c r="F822" t="s">
        <v>51</v>
      </c>
      <c r="J822" s="25"/>
      <c r="L822" s="5"/>
      <c r="O822" s="26"/>
    </row>
    <row r="823" spans="1:15" x14ac:dyDescent="0.2">
      <c r="A823" s="28">
        <v>4111</v>
      </c>
      <c r="B823" s="18">
        <v>9.6109589041095891</v>
      </c>
      <c r="C823" s="28" t="s">
        <v>10</v>
      </c>
      <c r="D823" s="5">
        <v>11</v>
      </c>
      <c r="E823" s="5">
        <v>0.85</v>
      </c>
      <c r="F823" t="s">
        <v>51</v>
      </c>
      <c r="J823" s="25"/>
      <c r="L823" s="5"/>
      <c r="O823" s="26"/>
    </row>
    <row r="824" spans="1:15" x14ac:dyDescent="0.2">
      <c r="A824" s="28">
        <v>4112</v>
      </c>
      <c r="B824" s="18">
        <v>9.4219178082191775</v>
      </c>
      <c r="C824" s="28" t="s">
        <v>10</v>
      </c>
      <c r="D824" s="5">
        <v>11</v>
      </c>
      <c r="E824" s="5">
        <v>0.45</v>
      </c>
      <c r="F824" t="s">
        <v>51</v>
      </c>
      <c r="J824" s="25"/>
      <c r="L824" s="5"/>
      <c r="O824" s="26"/>
    </row>
    <row r="825" spans="1:15" x14ac:dyDescent="0.2">
      <c r="A825" s="28">
        <v>4112</v>
      </c>
      <c r="B825" s="18">
        <v>9.4219178082191775</v>
      </c>
      <c r="C825" s="28" t="s">
        <v>10</v>
      </c>
      <c r="D825" s="5">
        <v>8</v>
      </c>
      <c r="E825" s="5">
        <v>0.6</v>
      </c>
      <c r="F825" t="s">
        <v>51</v>
      </c>
      <c r="J825" s="25"/>
      <c r="L825" s="5"/>
      <c r="O825" s="26"/>
    </row>
    <row r="826" spans="1:15" x14ac:dyDescent="0.2">
      <c r="A826" s="28">
        <v>4112</v>
      </c>
      <c r="B826" s="18">
        <v>9.4219178082191775</v>
      </c>
      <c r="C826" s="28" t="s">
        <v>10</v>
      </c>
      <c r="D826" s="5">
        <v>5</v>
      </c>
      <c r="E826" s="5">
        <v>0.55000000000000004</v>
      </c>
      <c r="F826" t="s">
        <v>51</v>
      </c>
      <c r="J826" s="25"/>
      <c r="L826" s="5"/>
      <c r="O826" s="26"/>
    </row>
    <row r="827" spans="1:15" x14ac:dyDescent="0.2">
      <c r="A827" s="28">
        <v>4202</v>
      </c>
      <c r="B827" s="18">
        <v>8.4273972602739722</v>
      </c>
      <c r="C827" s="28" t="s">
        <v>9</v>
      </c>
      <c r="D827" s="5">
        <v>11</v>
      </c>
      <c r="E827" s="5">
        <v>0.7</v>
      </c>
      <c r="F827" t="s">
        <v>51</v>
      </c>
      <c r="J827" s="25"/>
      <c r="L827" s="5"/>
      <c r="O827" s="26"/>
    </row>
    <row r="828" spans="1:15" x14ac:dyDescent="0.2">
      <c r="A828" s="28">
        <v>4202</v>
      </c>
      <c r="B828" s="18">
        <v>8.4273972602739722</v>
      </c>
      <c r="C828" s="28" t="s">
        <v>9</v>
      </c>
      <c r="D828" s="5">
        <v>5</v>
      </c>
      <c r="E828" s="5">
        <v>0.8</v>
      </c>
      <c r="F828" t="s">
        <v>51</v>
      </c>
      <c r="J828" s="25"/>
      <c r="L828" s="5"/>
      <c r="O828" s="26"/>
    </row>
    <row r="829" spans="1:15" x14ac:dyDescent="0.2">
      <c r="A829" s="28">
        <v>4202</v>
      </c>
      <c r="B829" s="18">
        <v>8.4273972602739722</v>
      </c>
      <c r="C829" s="28" t="s">
        <v>9</v>
      </c>
      <c r="D829" s="5">
        <v>8</v>
      </c>
      <c r="E829" s="5">
        <v>0.85</v>
      </c>
      <c r="F829" t="s">
        <v>51</v>
      </c>
      <c r="J829" s="25"/>
      <c r="L829" s="5"/>
      <c r="O829" s="26"/>
    </row>
    <row r="830" spans="1:15" x14ac:dyDescent="0.2">
      <c r="A830" s="28">
        <v>4203</v>
      </c>
      <c r="B830" s="18">
        <v>6.912328767123288</v>
      </c>
      <c r="C830" s="28" t="s">
        <v>9</v>
      </c>
      <c r="D830" s="5">
        <v>8</v>
      </c>
      <c r="E830" s="5">
        <v>0.65</v>
      </c>
      <c r="F830" t="s">
        <v>51</v>
      </c>
      <c r="J830" s="25"/>
      <c r="L830" s="5"/>
      <c r="N830" s="21"/>
      <c r="O830" s="26"/>
    </row>
    <row r="831" spans="1:15" x14ac:dyDescent="0.2">
      <c r="A831" s="28">
        <v>4203</v>
      </c>
      <c r="B831" s="18">
        <v>6.912328767123288</v>
      </c>
      <c r="C831" s="28" t="s">
        <v>9</v>
      </c>
      <c r="D831" s="5">
        <v>11</v>
      </c>
      <c r="E831" s="5">
        <v>0.6</v>
      </c>
      <c r="F831" t="s">
        <v>51</v>
      </c>
      <c r="J831" s="25"/>
      <c r="L831" s="5"/>
      <c r="N831" s="21"/>
      <c r="O831" s="26"/>
    </row>
    <row r="832" spans="1:15" x14ac:dyDescent="0.2">
      <c r="A832" s="28">
        <v>4203</v>
      </c>
      <c r="B832" s="18">
        <v>6.912328767123288</v>
      </c>
      <c r="C832" s="28" t="s">
        <v>9</v>
      </c>
      <c r="D832" s="5">
        <v>5</v>
      </c>
      <c r="E832" s="5">
        <v>0.8</v>
      </c>
      <c r="F832" t="s">
        <v>51</v>
      </c>
      <c r="J832" s="25"/>
      <c r="L832" s="5"/>
      <c r="N832" s="21"/>
      <c r="O832" s="26"/>
    </row>
    <row r="833" spans="1:15" x14ac:dyDescent="0.2">
      <c r="A833" s="28">
        <v>4204</v>
      </c>
      <c r="B833" s="18">
        <v>14.578082191780823</v>
      </c>
      <c r="C833" s="28" t="s">
        <v>10</v>
      </c>
      <c r="D833" s="5">
        <v>5</v>
      </c>
      <c r="E833" s="5">
        <v>0.85</v>
      </c>
      <c r="F833" t="s">
        <v>51</v>
      </c>
      <c r="J833" s="25"/>
      <c r="L833" s="5"/>
      <c r="N833" s="21"/>
      <c r="O833" s="26"/>
    </row>
    <row r="834" spans="1:15" x14ac:dyDescent="0.2">
      <c r="A834" s="28">
        <v>4204</v>
      </c>
      <c r="B834" s="18">
        <v>14.578082191780823</v>
      </c>
      <c r="C834" s="28" t="s">
        <v>10</v>
      </c>
      <c r="D834" s="5">
        <v>8</v>
      </c>
      <c r="E834" s="5">
        <v>0.9</v>
      </c>
      <c r="F834" t="s">
        <v>51</v>
      </c>
      <c r="J834" s="25"/>
      <c r="L834" s="5"/>
      <c r="N834" s="21"/>
      <c r="O834" s="26"/>
    </row>
    <row r="835" spans="1:15" x14ac:dyDescent="0.2">
      <c r="A835" s="28">
        <v>4204</v>
      </c>
      <c r="B835" s="18">
        <v>14.578082191780823</v>
      </c>
      <c r="C835" s="28" t="s">
        <v>10</v>
      </c>
      <c r="D835" s="5">
        <v>11</v>
      </c>
      <c r="E835" s="5">
        <v>0.75</v>
      </c>
      <c r="F835" t="s">
        <v>51</v>
      </c>
      <c r="J835" s="25"/>
      <c r="L835" s="5"/>
      <c r="N835" s="21"/>
      <c r="O835" s="26"/>
    </row>
    <row r="836" spans="1:15" x14ac:dyDescent="0.2">
      <c r="A836" s="28">
        <v>5035</v>
      </c>
      <c r="B836" s="18">
        <v>10.005479452054795</v>
      </c>
      <c r="C836" s="28" t="s">
        <v>9</v>
      </c>
      <c r="D836" s="5">
        <v>5</v>
      </c>
      <c r="E836" s="5">
        <v>0.8</v>
      </c>
      <c r="F836" t="s">
        <v>51</v>
      </c>
      <c r="J836" s="25"/>
      <c r="L836" s="5"/>
      <c r="O836" s="26"/>
    </row>
    <row r="837" spans="1:15" x14ac:dyDescent="0.2">
      <c r="A837" s="28">
        <v>5035</v>
      </c>
      <c r="B837" s="18">
        <v>10.005479452054795</v>
      </c>
      <c r="C837" s="28" t="s">
        <v>9</v>
      </c>
      <c r="D837" s="5">
        <v>8</v>
      </c>
      <c r="E837" s="5">
        <v>0.85</v>
      </c>
      <c r="F837" t="s">
        <v>51</v>
      </c>
      <c r="J837" s="25"/>
      <c r="L837" s="5"/>
      <c r="O837" s="26"/>
    </row>
    <row r="838" spans="1:15" x14ac:dyDescent="0.2">
      <c r="A838" s="28">
        <v>5035</v>
      </c>
      <c r="B838" s="18">
        <v>10.005479452054795</v>
      </c>
      <c r="C838" s="28" t="s">
        <v>9</v>
      </c>
      <c r="D838" s="5">
        <v>11</v>
      </c>
      <c r="E838" s="5">
        <v>0.85</v>
      </c>
      <c r="F838" t="s">
        <v>51</v>
      </c>
      <c r="J838" s="25"/>
      <c r="L838" s="5"/>
      <c r="O838" s="26"/>
    </row>
    <row r="839" spans="1:15" x14ac:dyDescent="0.2">
      <c r="A839" s="28" t="s">
        <v>22</v>
      </c>
      <c r="B839" s="18">
        <v>8.2899999999999991</v>
      </c>
      <c r="C839" s="28" t="s">
        <v>9</v>
      </c>
      <c r="D839" s="5">
        <v>11</v>
      </c>
      <c r="E839" s="5">
        <v>0.85</v>
      </c>
      <c r="F839" t="s">
        <v>51</v>
      </c>
      <c r="J839" s="25"/>
      <c r="L839" s="12"/>
      <c r="O839" s="26"/>
    </row>
    <row r="840" spans="1:15" x14ac:dyDescent="0.2">
      <c r="A840" s="28" t="s">
        <v>22</v>
      </c>
      <c r="B840" s="18">
        <v>8.2899999999999991</v>
      </c>
      <c r="C840" s="28" t="s">
        <v>9</v>
      </c>
      <c r="D840" s="5">
        <v>5</v>
      </c>
      <c r="E840" s="12">
        <v>0.9</v>
      </c>
      <c r="F840" t="s">
        <v>51</v>
      </c>
      <c r="J840" s="25"/>
      <c r="L840" s="12"/>
      <c r="O840" s="26"/>
    </row>
    <row r="841" spans="1:15" x14ac:dyDescent="0.2">
      <c r="A841" s="28" t="s">
        <v>22</v>
      </c>
      <c r="B841" s="18">
        <v>8.2899999999999991</v>
      </c>
      <c r="C841" s="28" t="s">
        <v>9</v>
      </c>
      <c r="D841" s="5">
        <v>8</v>
      </c>
      <c r="E841" s="5">
        <v>0.8</v>
      </c>
      <c r="F841" t="s">
        <v>51</v>
      </c>
      <c r="J841" s="25"/>
      <c r="L841" s="12"/>
      <c r="O841" s="26"/>
    </row>
    <row r="842" spans="1:15" x14ac:dyDescent="0.2">
      <c r="A842" s="28" t="s">
        <v>23</v>
      </c>
      <c r="B842" s="18">
        <v>6.18</v>
      </c>
      <c r="C842" s="28" t="s">
        <v>10</v>
      </c>
      <c r="D842" s="5">
        <v>5</v>
      </c>
      <c r="E842" s="12">
        <v>0.85</v>
      </c>
      <c r="F842" t="s">
        <v>51</v>
      </c>
      <c r="J842" s="25"/>
      <c r="L842" s="12"/>
      <c r="O842" s="26"/>
    </row>
    <row r="843" spans="1:15" x14ac:dyDescent="0.2">
      <c r="A843" s="28" t="s">
        <v>23</v>
      </c>
      <c r="B843" s="18">
        <v>6.18</v>
      </c>
      <c r="C843" s="28" t="s">
        <v>10</v>
      </c>
      <c r="D843" s="5">
        <v>8</v>
      </c>
      <c r="E843" s="5">
        <v>0.74</v>
      </c>
      <c r="F843" t="s">
        <v>51</v>
      </c>
      <c r="J843" s="25"/>
      <c r="L843" s="12"/>
      <c r="O843" s="26"/>
    </row>
    <row r="844" spans="1:15" x14ac:dyDescent="0.2">
      <c r="A844" s="28" t="s">
        <v>23</v>
      </c>
      <c r="B844" s="18">
        <v>6.18</v>
      </c>
      <c r="C844" s="28" t="s">
        <v>10</v>
      </c>
      <c r="D844" s="5">
        <v>11</v>
      </c>
      <c r="E844" s="5">
        <v>0.55000000000000004</v>
      </c>
      <c r="F844" t="s">
        <v>51</v>
      </c>
      <c r="J844" s="25"/>
      <c r="L844" s="12"/>
      <c r="O844" s="26"/>
    </row>
    <row r="845" spans="1:15" x14ac:dyDescent="0.2">
      <c r="A845" s="28" t="s">
        <v>61</v>
      </c>
      <c r="B845" s="19">
        <v>5.4356164383561643</v>
      </c>
      <c r="C845" s="28" t="s">
        <v>9</v>
      </c>
      <c r="D845" s="5">
        <v>5</v>
      </c>
      <c r="E845" s="12">
        <v>0.8</v>
      </c>
      <c r="F845" t="s">
        <v>51</v>
      </c>
      <c r="J845" s="25"/>
      <c r="L845" s="5"/>
      <c r="O845" s="26"/>
    </row>
    <row r="846" spans="1:15" x14ac:dyDescent="0.2">
      <c r="A846" s="28" t="s">
        <v>61</v>
      </c>
      <c r="B846" s="19">
        <v>5.4356164383561643</v>
      </c>
      <c r="C846" s="28" t="s">
        <v>9</v>
      </c>
      <c r="D846" s="5">
        <v>8</v>
      </c>
      <c r="E846" s="5">
        <v>0.7</v>
      </c>
      <c r="F846" t="s">
        <v>51</v>
      </c>
      <c r="J846" s="25"/>
      <c r="L846" s="5"/>
      <c r="O846" s="26"/>
    </row>
    <row r="847" spans="1:15" x14ac:dyDescent="0.2">
      <c r="A847" s="28" t="s">
        <v>61</v>
      </c>
      <c r="B847" s="19">
        <v>5.4356164383561643</v>
      </c>
      <c r="C847" s="28" t="s">
        <v>9</v>
      </c>
      <c r="D847" s="5">
        <v>11</v>
      </c>
      <c r="E847" s="5">
        <v>0.45</v>
      </c>
      <c r="F847" t="s">
        <v>51</v>
      </c>
      <c r="J847" s="25"/>
      <c r="L847" s="5"/>
      <c r="O847" s="26"/>
    </row>
    <row r="848" spans="1:15" x14ac:dyDescent="0.2">
      <c r="A848" s="28" t="s">
        <v>26</v>
      </c>
      <c r="B848" s="18">
        <v>5.41</v>
      </c>
      <c r="C848" s="28" t="s">
        <v>9</v>
      </c>
      <c r="D848" s="5">
        <v>8</v>
      </c>
      <c r="E848" s="5">
        <v>0.45</v>
      </c>
      <c r="F848" t="s">
        <v>51</v>
      </c>
      <c r="J848" s="25"/>
      <c r="L848" s="5"/>
      <c r="O848" s="26"/>
    </row>
    <row r="849" spans="1:15" x14ac:dyDescent="0.2">
      <c r="A849" s="28" t="s">
        <v>26</v>
      </c>
      <c r="B849" s="18">
        <v>5.41</v>
      </c>
      <c r="C849" s="28" t="s">
        <v>9</v>
      </c>
      <c r="D849" s="5">
        <v>11</v>
      </c>
      <c r="E849" s="5">
        <v>0.55000000000000004</v>
      </c>
      <c r="F849" t="s">
        <v>51</v>
      </c>
      <c r="J849" s="25"/>
      <c r="L849" s="5"/>
      <c r="O849" s="26"/>
    </row>
    <row r="850" spans="1:15" x14ac:dyDescent="0.2">
      <c r="A850" s="28" t="s">
        <v>26</v>
      </c>
      <c r="B850" s="18">
        <v>5.41</v>
      </c>
      <c r="C850" s="28" t="s">
        <v>9</v>
      </c>
      <c r="D850" s="5">
        <v>5</v>
      </c>
      <c r="E850" s="5">
        <v>0.5</v>
      </c>
      <c r="F850" t="s">
        <v>51</v>
      </c>
      <c r="J850" s="25"/>
      <c r="L850" s="5"/>
      <c r="O850" s="26"/>
    </row>
    <row r="851" spans="1:15" x14ac:dyDescent="0.2">
      <c r="A851" s="28" t="s">
        <v>27</v>
      </c>
      <c r="B851" s="18">
        <v>8.17</v>
      </c>
      <c r="C851" s="28" t="s">
        <v>9</v>
      </c>
      <c r="D851" s="5">
        <v>11</v>
      </c>
      <c r="E851" s="5">
        <v>0.8</v>
      </c>
      <c r="F851" t="s">
        <v>51</v>
      </c>
      <c r="J851" s="25"/>
      <c r="L851" s="5"/>
      <c r="O851" s="26"/>
    </row>
    <row r="852" spans="1:15" x14ac:dyDescent="0.2">
      <c r="A852" s="28" t="s">
        <v>27</v>
      </c>
      <c r="B852" s="18">
        <v>8.17</v>
      </c>
      <c r="C852" s="28" t="s">
        <v>9</v>
      </c>
      <c r="D852" s="5">
        <v>5</v>
      </c>
      <c r="E852" s="5">
        <v>0.85</v>
      </c>
      <c r="F852" t="s">
        <v>51</v>
      </c>
      <c r="J852" s="25"/>
      <c r="L852" s="5"/>
      <c r="O852" s="26"/>
    </row>
    <row r="853" spans="1:15" x14ac:dyDescent="0.2">
      <c r="A853" s="28" t="s">
        <v>27</v>
      </c>
      <c r="B853" s="18">
        <v>8.17</v>
      </c>
      <c r="C853" s="28" t="s">
        <v>9</v>
      </c>
      <c r="D853" s="5">
        <v>8</v>
      </c>
      <c r="E853" s="5">
        <v>0.65</v>
      </c>
      <c r="F853" t="s">
        <v>51</v>
      </c>
      <c r="J853" s="25"/>
      <c r="L853" s="5"/>
      <c r="O853" s="26"/>
    </row>
    <row r="854" spans="1:15" x14ac:dyDescent="0.2">
      <c r="A854" s="28" t="s">
        <v>37</v>
      </c>
      <c r="B854" s="18">
        <v>5.26</v>
      </c>
      <c r="C854" s="28" t="s">
        <v>9</v>
      </c>
      <c r="D854" s="5">
        <v>5</v>
      </c>
      <c r="E854" s="5">
        <v>0.85</v>
      </c>
      <c r="F854" t="s">
        <v>51</v>
      </c>
      <c r="J854" s="25"/>
      <c r="L854" s="5"/>
      <c r="N854" s="21"/>
      <c r="O854" s="26"/>
    </row>
    <row r="855" spans="1:15" x14ac:dyDescent="0.2">
      <c r="A855" s="28" t="s">
        <v>37</v>
      </c>
      <c r="B855" s="18">
        <v>5.26</v>
      </c>
      <c r="C855" s="28" t="s">
        <v>9</v>
      </c>
      <c r="D855" s="5">
        <v>8</v>
      </c>
      <c r="E855" s="5">
        <v>0.9</v>
      </c>
      <c r="F855" t="s">
        <v>51</v>
      </c>
      <c r="J855" s="25"/>
      <c r="L855" s="5"/>
      <c r="N855" s="21"/>
      <c r="O855" s="26"/>
    </row>
    <row r="856" spans="1:15" x14ac:dyDescent="0.2">
      <c r="A856" s="28" t="s">
        <v>37</v>
      </c>
      <c r="B856" s="18">
        <v>5.26</v>
      </c>
      <c r="C856" s="28" t="s">
        <v>9</v>
      </c>
      <c r="D856" s="5">
        <v>11</v>
      </c>
      <c r="E856" s="5">
        <v>0.65</v>
      </c>
      <c r="F856" t="s">
        <v>51</v>
      </c>
      <c r="J856" s="25"/>
      <c r="L856" s="5"/>
      <c r="N856" s="21"/>
      <c r="O856" s="26"/>
    </row>
    <row r="857" spans="1:15" x14ac:dyDescent="0.2">
      <c r="A857" s="28" t="s">
        <v>62</v>
      </c>
      <c r="B857" s="19">
        <v>5.3342465753424655</v>
      </c>
      <c r="C857" s="28" t="s">
        <v>9</v>
      </c>
      <c r="D857" s="5">
        <v>11</v>
      </c>
      <c r="E857" s="5">
        <v>0.8</v>
      </c>
      <c r="F857" t="s">
        <v>51</v>
      </c>
      <c r="J857" s="25"/>
      <c r="L857" s="5"/>
      <c r="N857" s="21"/>
      <c r="O857" s="26"/>
    </row>
    <row r="858" spans="1:15" x14ac:dyDescent="0.2">
      <c r="A858" s="28" t="s">
        <v>62</v>
      </c>
      <c r="B858" s="19">
        <v>5.3342465753424655</v>
      </c>
      <c r="C858" s="28" t="s">
        <v>9</v>
      </c>
      <c r="D858" s="5">
        <v>5</v>
      </c>
      <c r="E858" s="5">
        <v>0.9</v>
      </c>
      <c r="F858" t="s">
        <v>51</v>
      </c>
      <c r="J858" s="25"/>
      <c r="L858" s="5"/>
      <c r="N858" s="21"/>
      <c r="O858" s="26"/>
    </row>
    <row r="859" spans="1:15" x14ac:dyDescent="0.2">
      <c r="A859" s="28" t="s">
        <v>62</v>
      </c>
      <c r="B859" s="19">
        <v>5.3342465753424655</v>
      </c>
      <c r="C859" s="28" t="s">
        <v>9</v>
      </c>
      <c r="D859" s="5">
        <v>8</v>
      </c>
      <c r="E859" s="5">
        <v>0.85</v>
      </c>
      <c r="F859" t="s">
        <v>51</v>
      </c>
      <c r="J859" s="25"/>
      <c r="L859" s="5"/>
      <c r="N859" s="21"/>
      <c r="O859" s="26"/>
    </row>
    <row r="860" spans="1:15" x14ac:dyDescent="0.2">
      <c r="A860" s="28" t="s">
        <v>38</v>
      </c>
      <c r="B860" s="18">
        <v>6.67</v>
      </c>
      <c r="C860" s="28" t="s">
        <v>9</v>
      </c>
      <c r="D860" s="5">
        <v>5</v>
      </c>
      <c r="E860" s="5">
        <v>0.9</v>
      </c>
      <c r="F860" t="s">
        <v>51</v>
      </c>
      <c r="J860" s="25"/>
      <c r="L860" s="5"/>
      <c r="O860" s="26"/>
    </row>
    <row r="861" spans="1:15" x14ac:dyDescent="0.2">
      <c r="A861" s="28" t="s">
        <v>38</v>
      </c>
      <c r="B861" s="18">
        <v>6.67</v>
      </c>
      <c r="C861" s="28" t="s">
        <v>9</v>
      </c>
      <c r="D861" s="5">
        <v>8</v>
      </c>
      <c r="E861" s="5">
        <v>0.65</v>
      </c>
      <c r="F861" t="s">
        <v>51</v>
      </c>
      <c r="J861" s="25"/>
      <c r="L861" s="5"/>
      <c r="O861" s="26"/>
    </row>
    <row r="862" spans="1:15" x14ac:dyDescent="0.2">
      <c r="A862" s="28" t="s">
        <v>38</v>
      </c>
      <c r="B862" s="18">
        <v>6.67</v>
      </c>
      <c r="C862" s="28" t="s">
        <v>9</v>
      </c>
      <c r="D862" s="5">
        <v>11</v>
      </c>
      <c r="E862" s="5">
        <v>0.75</v>
      </c>
      <c r="F862" t="s">
        <v>51</v>
      </c>
      <c r="J862" s="25"/>
      <c r="L862" s="5"/>
      <c r="O862" s="26"/>
    </row>
    <row r="863" spans="1:15" x14ac:dyDescent="0.2">
      <c r="A863" s="28" t="s">
        <v>28</v>
      </c>
      <c r="B863" s="18">
        <v>5.61</v>
      </c>
      <c r="C863" s="28" t="s">
        <v>10</v>
      </c>
      <c r="D863" s="5">
        <v>5</v>
      </c>
      <c r="E863" s="5">
        <v>0.85</v>
      </c>
      <c r="F863" t="s">
        <v>51</v>
      </c>
      <c r="J863" s="25"/>
      <c r="L863" s="5"/>
      <c r="O863" s="26"/>
    </row>
    <row r="864" spans="1:15" x14ac:dyDescent="0.2">
      <c r="A864" s="28" t="s">
        <v>28</v>
      </c>
      <c r="B864" s="18">
        <v>5.61</v>
      </c>
      <c r="C864" s="28" t="s">
        <v>10</v>
      </c>
      <c r="D864" s="5">
        <v>8</v>
      </c>
      <c r="E864" s="5">
        <v>0.35</v>
      </c>
      <c r="F864" t="s">
        <v>51</v>
      </c>
      <c r="J864" s="25"/>
      <c r="L864" s="5"/>
      <c r="O864" s="26"/>
    </row>
    <row r="865" spans="1:15" x14ac:dyDescent="0.2">
      <c r="A865" s="28" t="s">
        <v>28</v>
      </c>
      <c r="B865" s="18">
        <v>5.61</v>
      </c>
      <c r="C865" s="28" t="s">
        <v>10</v>
      </c>
      <c r="D865" s="5">
        <v>11</v>
      </c>
      <c r="E865" s="5">
        <v>0.45</v>
      </c>
      <c r="F865" t="s">
        <v>51</v>
      </c>
      <c r="J865" s="25"/>
      <c r="L865" s="5"/>
      <c r="O865" s="26"/>
    </row>
    <row r="866" spans="1:15" x14ac:dyDescent="0.2">
      <c r="A866" s="28" t="s">
        <v>19</v>
      </c>
      <c r="B866" s="18">
        <v>5.5</v>
      </c>
      <c r="C866" s="28" t="s">
        <v>10</v>
      </c>
      <c r="D866" s="5">
        <v>5</v>
      </c>
      <c r="E866" s="5">
        <v>0.75</v>
      </c>
      <c r="F866" t="s">
        <v>51</v>
      </c>
      <c r="J866" s="25"/>
      <c r="L866" s="5"/>
      <c r="O866" s="26"/>
    </row>
    <row r="867" spans="1:15" x14ac:dyDescent="0.2">
      <c r="A867" s="28" t="s">
        <v>19</v>
      </c>
      <c r="B867" s="18">
        <v>5.5</v>
      </c>
      <c r="C867" s="28" t="s">
        <v>10</v>
      </c>
      <c r="D867" s="5">
        <v>8</v>
      </c>
      <c r="E867" s="5">
        <v>0.8</v>
      </c>
      <c r="F867" t="s">
        <v>51</v>
      </c>
      <c r="J867" s="25"/>
      <c r="L867" s="5"/>
      <c r="O867" s="26"/>
    </row>
    <row r="868" spans="1:15" x14ac:dyDescent="0.2">
      <c r="A868" s="28" t="s">
        <v>19</v>
      </c>
      <c r="B868" s="18">
        <v>5.5</v>
      </c>
      <c r="C868" s="28" t="s">
        <v>10</v>
      </c>
      <c r="D868" s="5">
        <v>11</v>
      </c>
      <c r="E868" s="5">
        <v>0.75</v>
      </c>
      <c r="F868" t="s">
        <v>51</v>
      </c>
      <c r="J868" s="25"/>
      <c r="L868" s="5"/>
      <c r="O868" s="26"/>
    </row>
    <row r="869" spans="1:15" x14ac:dyDescent="0.2">
      <c r="A869" s="28" t="s">
        <v>16</v>
      </c>
      <c r="B869" s="18">
        <v>5.45</v>
      </c>
      <c r="C869" s="28" t="s">
        <v>10</v>
      </c>
      <c r="D869" s="5">
        <v>8</v>
      </c>
      <c r="E869" s="5">
        <v>0.55000000000000004</v>
      </c>
      <c r="F869" t="s">
        <v>51</v>
      </c>
      <c r="J869" s="25"/>
      <c r="L869" s="5"/>
      <c r="O869" s="26"/>
    </row>
    <row r="870" spans="1:15" x14ac:dyDescent="0.2">
      <c r="A870" s="28" t="s">
        <v>16</v>
      </c>
      <c r="B870" s="18">
        <v>5.45</v>
      </c>
      <c r="C870" s="28" t="s">
        <v>10</v>
      </c>
      <c r="D870" s="5">
        <v>11</v>
      </c>
      <c r="E870" s="5">
        <v>0.55000000000000004</v>
      </c>
      <c r="F870" t="s">
        <v>51</v>
      </c>
      <c r="J870" s="25"/>
      <c r="L870" s="5"/>
      <c r="O870" s="26"/>
    </row>
    <row r="871" spans="1:15" x14ac:dyDescent="0.2">
      <c r="A871" s="28" t="s">
        <v>16</v>
      </c>
      <c r="B871" s="18">
        <v>5.45</v>
      </c>
      <c r="C871" s="28" t="s">
        <v>10</v>
      </c>
      <c r="D871" s="5">
        <v>5</v>
      </c>
      <c r="E871" s="5">
        <v>0.75</v>
      </c>
      <c r="F871" t="s">
        <v>51</v>
      </c>
      <c r="J871" s="25"/>
      <c r="L871" s="5"/>
      <c r="O871" s="26"/>
    </row>
    <row r="872" spans="1:15" x14ac:dyDescent="0.2">
      <c r="A872" s="28" t="s">
        <v>17</v>
      </c>
      <c r="B872" s="18">
        <v>9.19</v>
      </c>
      <c r="C872" s="28" t="s">
        <v>10</v>
      </c>
      <c r="D872" s="5">
        <v>8</v>
      </c>
      <c r="E872" s="5">
        <v>0.84</v>
      </c>
      <c r="F872" t="s">
        <v>51</v>
      </c>
      <c r="J872" s="25"/>
      <c r="L872" s="5"/>
      <c r="N872" s="21"/>
      <c r="O872" s="26"/>
    </row>
    <row r="873" spans="1:15" x14ac:dyDescent="0.2">
      <c r="A873" s="28" t="s">
        <v>17</v>
      </c>
      <c r="B873" s="18">
        <v>9.19</v>
      </c>
      <c r="C873" s="28" t="s">
        <v>10</v>
      </c>
      <c r="D873" s="5">
        <v>11</v>
      </c>
      <c r="E873" s="5">
        <v>0.63</v>
      </c>
      <c r="F873" t="s">
        <v>51</v>
      </c>
      <c r="J873" s="25"/>
      <c r="L873" s="5"/>
      <c r="N873" s="21"/>
      <c r="O873" s="26"/>
    </row>
    <row r="874" spans="1:15" x14ac:dyDescent="0.2">
      <c r="A874" s="28" t="s">
        <v>17</v>
      </c>
      <c r="B874" s="18">
        <v>9.19</v>
      </c>
      <c r="C874" s="28" t="s">
        <v>10</v>
      </c>
      <c r="D874" s="5">
        <v>5</v>
      </c>
      <c r="E874" s="5">
        <v>0.85</v>
      </c>
      <c r="F874" t="s">
        <v>51</v>
      </c>
      <c r="J874" s="25"/>
      <c r="L874" s="5"/>
      <c r="N874" s="21"/>
      <c r="O874" s="26"/>
    </row>
    <row r="875" spans="1:15" x14ac:dyDescent="0.2">
      <c r="A875" s="28" t="s">
        <v>18</v>
      </c>
      <c r="B875" s="18">
        <v>5.5</v>
      </c>
      <c r="C875" s="28" t="s">
        <v>10</v>
      </c>
      <c r="D875" s="5">
        <v>5</v>
      </c>
      <c r="E875" s="12">
        <v>0.85</v>
      </c>
      <c r="F875" t="s">
        <v>51</v>
      </c>
      <c r="J875" s="25"/>
      <c r="L875" s="5"/>
      <c r="O875" s="26"/>
    </row>
    <row r="876" spans="1:15" x14ac:dyDescent="0.2">
      <c r="A876" s="28" t="s">
        <v>18</v>
      </c>
      <c r="B876" s="18">
        <v>5.5</v>
      </c>
      <c r="C876" s="28" t="s">
        <v>10</v>
      </c>
      <c r="D876" s="5">
        <v>11</v>
      </c>
      <c r="E876" s="5">
        <v>0.8</v>
      </c>
      <c r="F876" t="s">
        <v>51</v>
      </c>
      <c r="J876" s="25"/>
      <c r="L876" s="5"/>
      <c r="O876" s="26"/>
    </row>
    <row r="877" spans="1:15" x14ac:dyDescent="0.2">
      <c r="A877" s="28" t="s">
        <v>18</v>
      </c>
      <c r="B877" s="18">
        <v>5.5</v>
      </c>
      <c r="C877" s="28" t="s">
        <v>10</v>
      </c>
      <c r="D877" s="5">
        <v>8</v>
      </c>
      <c r="E877" s="5">
        <v>0.8</v>
      </c>
      <c r="F877" t="s">
        <v>51</v>
      </c>
      <c r="J877" s="25"/>
      <c r="L877" s="5"/>
      <c r="O877" s="26"/>
    </row>
    <row r="878" spans="1:15" x14ac:dyDescent="0.2">
      <c r="A878" s="28" t="s">
        <v>32</v>
      </c>
      <c r="B878" s="18">
        <v>9.14</v>
      </c>
      <c r="C878" s="28" t="s">
        <v>9</v>
      </c>
      <c r="D878" s="5">
        <v>5</v>
      </c>
      <c r="E878" s="12">
        <v>0.9</v>
      </c>
      <c r="F878" t="s">
        <v>51</v>
      </c>
      <c r="J878" s="25"/>
      <c r="L878" s="5"/>
      <c r="N878" s="21"/>
      <c r="O878" s="26"/>
    </row>
    <row r="879" spans="1:15" x14ac:dyDescent="0.2">
      <c r="A879" s="28" t="s">
        <v>32</v>
      </c>
      <c r="B879" s="18">
        <v>9.14</v>
      </c>
      <c r="C879" s="28" t="s">
        <v>9</v>
      </c>
      <c r="D879" s="5">
        <v>8</v>
      </c>
      <c r="E879" s="5">
        <v>0.95</v>
      </c>
      <c r="F879" t="s">
        <v>51</v>
      </c>
      <c r="J879" s="25"/>
      <c r="L879" s="5"/>
      <c r="N879" s="21"/>
      <c r="O879" s="26"/>
    </row>
    <row r="880" spans="1:15" x14ac:dyDescent="0.2">
      <c r="A880" s="28" t="s">
        <v>32</v>
      </c>
      <c r="B880" s="18">
        <v>9.14</v>
      </c>
      <c r="C880" s="28" t="s">
        <v>9</v>
      </c>
      <c r="D880" s="5">
        <v>11</v>
      </c>
      <c r="E880" s="5">
        <v>0.75</v>
      </c>
      <c r="F880" t="s">
        <v>51</v>
      </c>
      <c r="J880" s="25"/>
      <c r="L880" s="5"/>
      <c r="N880" s="21"/>
      <c r="O880" s="26"/>
    </row>
    <row r="881" spans="1:15" x14ac:dyDescent="0.2">
      <c r="A881" s="28" t="s">
        <v>24</v>
      </c>
      <c r="B881" s="18">
        <v>5.95</v>
      </c>
      <c r="C881" s="28" t="s">
        <v>10</v>
      </c>
      <c r="D881" s="5">
        <v>5</v>
      </c>
      <c r="E881" s="12">
        <v>0.8</v>
      </c>
      <c r="F881" t="s">
        <v>51</v>
      </c>
      <c r="J881" s="25"/>
      <c r="L881" s="5"/>
      <c r="O881" s="26"/>
    </row>
    <row r="882" spans="1:15" x14ac:dyDescent="0.2">
      <c r="A882" s="28" t="s">
        <v>24</v>
      </c>
      <c r="B882" s="18">
        <v>5.95</v>
      </c>
      <c r="C882" s="28" t="s">
        <v>10</v>
      </c>
      <c r="D882" s="5">
        <v>8</v>
      </c>
      <c r="E882" s="5">
        <v>0.6</v>
      </c>
      <c r="F882" t="s">
        <v>51</v>
      </c>
      <c r="J882" s="25"/>
      <c r="L882" s="5"/>
      <c r="O882" s="26"/>
    </row>
    <row r="883" spans="1:15" x14ac:dyDescent="0.2">
      <c r="A883" s="28" t="s">
        <v>24</v>
      </c>
      <c r="B883" s="18">
        <v>5.95</v>
      </c>
      <c r="C883" s="28" t="s">
        <v>10</v>
      </c>
      <c r="D883" s="5">
        <v>11</v>
      </c>
      <c r="E883" s="5">
        <v>0.45</v>
      </c>
      <c r="F883" t="s">
        <v>51</v>
      </c>
      <c r="J883" s="25"/>
      <c r="L883" s="5"/>
      <c r="O883" s="26"/>
    </row>
    <row r="884" spans="1:15" x14ac:dyDescent="0.2">
      <c r="A884" s="28" t="s">
        <v>33</v>
      </c>
      <c r="B884" s="18">
        <v>8.76</v>
      </c>
      <c r="C884" s="28" t="s">
        <v>9</v>
      </c>
      <c r="D884" s="5">
        <v>8</v>
      </c>
      <c r="E884" s="5">
        <v>0.75</v>
      </c>
      <c r="F884" t="s">
        <v>51</v>
      </c>
      <c r="J884" s="25"/>
      <c r="L884" s="5"/>
      <c r="O884" s="26"/>
    </row>
    <row r="885" spans="1:15" x14ac:dyDescent="0.2">
      <c r="A885" s="28" t="s">
        <v>33</v>
      </c>
      <c r="B885" s="18">
        <v>8.76</v>
      </c>
      <c r="C885" s="28" t="s">
        <v>9</v>
      </c>
      <c r="D885" s="5">
        <v>11</v>
      </c>
      <c r="E885" s="5">
        <v>0.5</v>
      </c>
      <c r="F885" t="s">
        <v>51</v>
      </c>
      <c r="J885" s="25"/>
      <c r="L885" s="5"/>
      <c r="O885" s="26"/>
    </row>
    <row r="886" spans="1:15" x14ac:dyDescent="0.2">
      <c r="A886" s="28" t="s">
        <v>33</v>
      </c>
      <c r="B886" s="18">
        <v>8.76</v>
      </c>
      <c r="C886" s="28" t="s">
        <v>9</v>
      </c>
      <c r="D886" s="5">
        <v>5</v>
      </c>
      <c r="E886" s="5">
        <v>0.75</v>
      </c>
      <c r="F886" t="s">
        <v>51</v>
      </c>
      <c r="J886" s="25"/>
      <c r="L886" s="5"/>
      <c r="O886" s="26"/>
    </row>
    <row r="887" spans="1:15" x14ac:dyDescent="0.2">
      <c r="A887" s="28" t="s">
        <v>31</v>
      </c>
      <c r="B887" s="18">
        <v>4.87</v>
      </c>
      <c r="C887" s="28" t="s">
        <v>10</v>
      </c>
      <c r="D887" s="5">
        <v>11</v>
      </c>
      <c r="E887" s="5">
        <v>0.65</v>
      </c>
      <c r="F887" t="s">
        <v>51</v>
      </c>
      <c r="J887" s="25"/>
      <c r="L887" s="5"/>
      <c r="N887" s="21"/>
      <c r="O887" s="26"/>
    </row>
    <row r="888" spans="1:15" x14ac:dyDescent="0.2">
      <c r="A888" s="28" t="s">
        <v>31</v>
      </c>
      <c r="B888" s="18">
        <v>4.87</v>
      </c>
      <c r="C888" s="28" t="s">
        <v>10</v>
      </c>
      <c r="D888" s="5">
        <v>5</v>
      </c>
      <c r="E888" s="5">
        <v>0.85</v>
      </c>
      <c r="F888" t="s">
        <v>51</v>
      </c>
      <c r="J888" s="25"/>
      <c r="L888" s="5"/>
      <c r="N888" s="21"/>
      <c r="O888" s="26"/>
    </row>
    <row r="889" spans="1:15" x14ac:dyDescent="0.2">
      <c r="A889" s="28" t="s">
        <v>31</v>
      </c>
      <c r="B889" s="18">
        <v>4.87</v>
      </c>
      <c r="C889" s="28" t="s">
        <v>10</v>
      </c>
      <c r="D889" s="5">
        <v>8</v>
      </c>
      <c r="E889" s="5">
        <v>0.8</v>
      </c>
      <c r="F889" t="s">
        <v>51</v>
      </c>
      <c r="J889" s="25"/>
      <c r="L889" s="5"/>
      <c r="N889" s="21"/>
      <c r="O889" s="26"/>
    </row>
    <row r="890" spans="1:15" x14ac:dyDescent="0.2">
      <c r="A890" s="28" t="s">
        <v>20</v>
      </c>
      <c r="B890" s="18">
        <v>8.31</v>
      </c>
      <c r="C890" s="28" t="s">
        <v>9</v>
      </c>
      <c r="D890" s="5">
        <v>5</v>
      </c>
      <c r="E890" s="5">
        <v>0.8</v>
      </c>
      <c r="F890" t="s">
        <v>51</v>
      </c>
      <c r="J890" s="25"/>
      <c r="L890" s="5"/>
      <c r="N890" s="21"/>
      <c r="O890" s="26"/>
    </row>
    <row r="891" spans="1:15" x14ac:dyDescent="0.2">
      <c r="A891" s="28" t="s">
        <v>20</v>
      </c>
      <c r="B891" s="18">
        <v>8.31</v>
      </c>
      <c r="C891" s="28" t="s">
        <v>9</v>
      </c>
      <c r="D891" s="5">
        <v>8</v>
      </c>
      <c r="E891" s="5">
        <v>0.8</v>
      </c>
      <c r="F891" t="s">
        <v>51</v>
      </c>
      <c r="J891" s="25"/>
      <c r="L891" s="5"/>
      <c r="N891" s="21"/>
      <c r="O891" s="26"/>
    </row>
    <row r="892" spans="1:15" x14ac:dyDescent="0.2">
      <c r="A892" s="28" t="s">
        <v>20</v>
      </c>
      <c r="B892" s="18">
        <v>8.31</v>
      </c>
      <c r="C892" s="28" t="s">
        <v>9</v>
      </c>
      <c r="D892" s="5">
        <v>11</v>
      </c>
      <c r="E892" s="5">
        <v>0.75</v>
      </c>
      <c r="F892" t="s">
        <v>51</v>
      </c>
      <c r="J892" s="25"/>
      <c r="L892" s="5"/>
      <c r="N892" s="21"/>
      <c r="O892" s="26"/>
    </row>
    <row r="893" spans="1:15" x14ac:dyDescent="0.2">
      <c r="A893" s="28" t="s">
        <v>66</v>
      </c>
      <c r="B893" s="18">
        <v>4.956164383561644</v>
      </c>
      <c r="C893" s="28" t="s">
        <v>10</v>
      </c>
      <c r="D893" s="5">
        <v>11</v>
      </c>
      <c r="E893" s="5">
        <v>0.7</v>
      </c>
      <c r="F893" t="s">
        <v>51</v>
      </c>
      <c r="J893" s="25"/>
      <c r="L893" s="5"/>
      <c r="N893" s="21"/>
      <c r="O893" s="26"/>
    </row>
    <row r="894" spans="1:15" x14ac:dyDescent="0.2">
      <c r="A894" s="28" t="s">
        <v>66</v>
      </c>
      <c r="B894" s="18">
        <v>4.956164383561644</v>
      </c>
      <c r="C894" s="28" t="s">
        <v>10</v>
      </c>
      <c r="D894" s="5">
        <v>5</v>
      </c>
      <c r="E894" s="5">
        <v>0.95</v>
      </c>
      <c r="F894" t="s">
        <v>51</v>
      </c>
      <c r="J894" s="25"/>
      <c r="L894" s="5"/>
      <c r="N894" s="21"/>
      <c r="O894" s="26"/>
    </row>
    <row r="895" spans="1:15" x14ac:dyDescent="0.2">
      <c r="A895" s="28" t="s">
        <v>66</v>
      </c>
      <c r="B895" s="18">
        <v>4.956164383561644</v>
      </c>
      <c r="C895" s="28" t="s">
        <v>10</v>
      </c>
      <c r="D895" s="5">
        <v>8</v>
      </c>
      <c r="E895" s="5">
        <v>0.8</v>
      </c>
      <c r="F895" t="s">
        <v>51</v>
      </c>
      <c r="J895" s="25"/>
      <c r="L895" s="5"/>
      <c r="N895" s="21"/>
      <c r="O895" s="26"/>
    </row>
    <row r="896" spans="1:15" x14ac:dyDescent="0.2">
      <c r="A896" s="28" t="s">
        <v>25</v>
      </c>
      <c r="B896" s="18">
        <v>4.5999999999999996</v>
      </c>
      <c r="C896" s="28" t="s">
        <v>9</v>
      </c>
      <c r="D896" s="5">
        <v>8</v>
      </c>
      <c r="E896" s="5">
        <v>0.8</v>
      </c>
      <c r="F896" t="s">
        <v>51</v>
      </c>
      <c r="J896" s="25"/>
      <c r="L896" s="5"/>
      <c r="N896" s="21"/>
      <c r="O896" s="26"/>
    </row>
    <row r="897" spans="1:16" x14ac:dyDescent="0.2">
      <c r="A897" s="28" t="s">
        <v>25</v>
      </c>
      <c r="B897" s="18">
        <v>4.5999999999999996</v>
      </c>
      <c r="C897" s="28" t="s">
        <v>9</v>
      </c>
      <c r="D897" s="5">
        <v>11</v>
      </c>
      <c r="E897" s="5">
        <v>0.7</v>
      </c>
      <c r="F897" t="s">
        <v>51</v>
      </c>
      <c r="J897" s="25"/>
      <c r="L897" s="5"/>
      <c r="N897" s="21"/>
      <c r="O897" s="26"/>
    </row>
    <row r="898" spans="1:16" x14ac:dyDescent="0.2">
      <c r="A898" s="28" t="s">
        <v>25</v>
      </c>
      <c r="B898" s="18">
        <v>4.5999999999999996</v>
      </c>
      <c r="C898" s="28" t="s">
        <v>9</v>
      </c>
      <c r="D898" s="5">
        <v>5</v>
      </c>
      <c r="E898" s="5">
        <v>0.75</v>
      </c>
      <c r="F898" t="s">
        <v>51</v>
      </c>
      <c r="J898" s="25"/>
      <c r="L898" s="5"/>
      <c r="N898" s="21"/>
      <c r="O898" s="26"/>
    </row>
    <row r="899" spans="1:16" x14ac:dyDescent="0.2">
      <c r="A899" s="28" t="s">
        <v>21</v>
      </c>
      <c r="B899" s="18">
        <v>8.84</v>
      </c>
      <c r="C899" s="28" t="s">
        <v>9</v>
      </c>
      <c r="D899" s="5">
        <v>5</v>
      </c>
      <c r="E899" s="5">
        <v>0.9</v>
      </c>
      <c r="F899" t="s">
        <v>51</v>
      </c>
      <c r="J899" s="25"/>
      <c r="L899" s="5"/>
      <c r="O899" s="26"/>
    </row>
    <row r="900" spans="1:16" x14ac:dyDescent="0.2">
      <c r="A900" s="28" t="s">
        <v>21</v>
      </c>
      <c r="B900" s="18">
        <v>8.84</v>
      </c>
      <c r="C900" s="28" t="s">
        <v>9</v>
      </c>
      <c r="D900" s="5">
        <v>8</v>
      </c>
      <c r="E900" s="5">
        <v>0.85</v>
      </c>
      <c r="F900" t="s">
        <v>51</v>
      </c>
      <c r="J900" s="25"/>
      <c r="L900" s="5"/>
      <c r="O900" s="26"/>
    </row>
    <row r="901" spans="1:16" x14ac:dyDescent="0.2">
      <c r="A901" s="28" t="s">
        <v>21</v>
      </c>
      <c r="B901" s="18">
        <v>8.84</v>
      </c>
      <c r="C901" s="28" t="s">
        <v>9</v>
      </c>
      <c r="D901" s="5">
        <v>11</v>
      </c>
      <c r="E901" s="5">
        <v>0.8</v>
      </c>
      <c r="F901" t="s">
        <v>51</v>
      </c>
      <c r="J901" s="25"/>
      <c r="L901" s="5"/>
      <c r="O901" s="26"/>
    </row>
    <row r="902" spans="1:16" x14ac:dyDescent="0.2">
      <c r="A902" s="28" t="s">
        <v>43</v>
      </c>
      <c r="B902" s="18">
        <v>4.91</v>
      </c>
      <c r="C902" s="28" t="s">
        <v>10</v>
      </c>
      <c r="D902" s="5">
        <v>5</v>
      </c>
      <c r="E902" s="5">
        <v>0.85</v>
      </c>
      <c r="F902" t="s">
        <v>51</v>
      </c>
      <c r="J902" s="25"/>
      <c r="L902" s="5"/>
      <c r="O902" s="26"/>
      <c r="P902" s="22"/>
    </row>
    <row r="903" spans="1:16" x14ac:dyDescent="0.2">
      <c r="A903" s="28" t="s">
        <v>43</v>
      </c>
      <c r="B903" s="18">
        <v>4.91</v>
      </c>
      <c r="C903" s="28" t="s">
        <v>10</v>
      </c>
      <c r="D903" s="5">
        <v>8</v>
      </c>
      <c r="E903" s="5">
        <v>0.5</v>
      </c>
      <c r="F903" t="s">
        <v>51</v>
      </c>
      <c r="J903" s="25"/>
      <c r="L903" s="5"/>
      <c r="O903" s="26"/>
      <c r="P903" s="22"/>
    </row>
    <row r="904" spans="1:16" x14ac:dyDescent="0.2">
      <c r="A904" s="28" t="s">
        <v>43</v>
      </c>
      <c r="B904" s="18">
        <v>4.91</v>
      </c>
      <c r="C904" s="28" t="s">
        <v>10</v>
      </c>
      <c r="D904" s="5">
        <v>11</v>
      </c>
      <c r="E904" s="5">
        <v>0.45</v>
      </c>
      <c r="F904" t="s">
        <v>51</v>
      </c>
      <c r="J904" s="25"/>
      <c r="L904" s="5"/>
      <c r="O904" s="26"/>
      <c r="P904" s="22"/>
    </row>
    <row r="905" spans="1:16" x14ac:dyDescent="0.2">
      <c r="A905" s="28" t="s">
        <v>44</v>
      </c>
      <c r="B905" s="18">
        <v>8.6199999999999992</v>
      </c>
      <c r="C905" s="28" t="s">
        <v>9</v>
      </c>
      <c r="D905" s="5">
        <v>8</v>
      </c>
      <c r="E905" s="5">
        <v>0.6</v>
      </c>
      <c r="F905" t="s">
        <v>51</v>
      </c>
      <c r="J905" s="25"/>
      <c r="L905" s="5"/>
      <c r="O905" s="26"/>
    </row>
    <row r="906" spans="1:16" x14ac:dyDescent="0.2">
      <c r="A906" s="28" t="s">
        <v>44</v>
      </c>
      <c r="B906" s="18">
        <v>8.6199999999999992</v>
      </c>
      <c r="C906" s="28" t="s">
        <v>9</v>
      </c>
      <c r="D906" s="5">
        <v>5</v>
      </c>
      <c r="E906" s="5">
        <v>0.8</v>
      </c>
      <c r="F906" t="s">
        <v>51</v>
      </c>
      <c r="J906" s="25"/>
      <c r="L906" s="5"/>
      <c r="O906" s="26"/>
    </row>
    <row r="907" spans="1:16" x14ac:dyDescent="0.2">
      <c r="A907" s="28" t="s">
        <v>44</v>
      </c>
      <c r="B907" s="18">
        <v>8.6199999999999992</v>
      </c>
      <c r="C907" s="28" t="s">
        <v>9</v>
      </c>
      <c r="D907" s="5">
        <v>11</v>
      </c>
      <c r="E907" s="5">
        <v>0.65</v>
      </c>
      <c r="F907" t="s">
        <v>51</v>
      </c>
      <c r="J907" s="25"/>
      <c r="L907" s="5"/>
      <c r="O907" s="26"/>
    </row>
    <row r="908" spans="1:16" x14ac:dyDescent="0.2">
      <c r="A908" s="28" t="s">
        <v>29</v>
      </c>
      <c r="B908" s="18">
        <v>4.8600000000000003</v>
      </c>
      <c r="C908" s="28" t="s">
        <v>10</v>
      </c>
      <c r="D908" s="5">
        <v>5</v>
      </c>
      <c r="E908" s="5">
        <v>0.65</v>
      </c>
      <c r="F908" t="s">
        <v>51</v>
      </c>
      <c r="J908" s="25"/>
      <c r="L908" s="5"/>
      <c r="N908" s="21"/>
      <c r="O908" s="26"/>
    </row>
    <row r="909" spans="1:16" x14ac:dyDescent="0.2">
      <c r="A909" s="28" t="s">
        <v>29</v>
      </c>
      <c r="B909" s="18">
        <v>4.8600000000000003</v>
      </c>
      <c r="C909" s="28" t="s">
        <v>10</v>
      </c>
      <c r="D909" s="5">
        <v>11</v>
      </c>
      <c r="E909" s="5">
        <v>0.55000000000000004</v>
      </c>
      <c r="F909" t="s">
        <v>51</v>
      </c>
      <c r="J909" s="25"/>
      <c r="L909" s="5"/>
      <c r="N909" s="21"/>
      <c r="O909" s="26"/>
    </row>
    <row r="910" spans="1:16" x14ac:dyDescent="0.2">
      <c r="A910" s="28" t="s">
        <v>29</v>
      </c>
      <c r="B910" s="18">
        <v>4.8600000000000003</v>
      </c>
      <c r="C910" s="28" t="s">
        <v>10</v>
      </c>
      <c r="D910" s="5">
        <v>8</v>
      </c>
      <c r="E910" s="5">
        <v>0.7</v>
      </c>
      <c r="F910" t="s">
        <v>51</v>
      </c>
      <c r="J910" s="25"/>
      <c r="L910" s="5"/>
      <c r="N910" s="21"/>
      <c r="O910" s="26"/>
    </row>
    <row r="911" spans="1:16" x14ac:dyDescent="0.2">
      <c r="A911" s="28" t="s">
        <v>39</v>
      </c>
      <c r="B911" s="18">
        <v>4.8600000000000003</v>
      </c>
      <c r="C911" s="28" t="s">
        <v>9</v>
      </c>
      <c r="D911" s="5">
        <v>5</v>
      </c>
      <c r="E911" s="5">
        <v>0.75</v>
      </c>
      <c r="F911" t="s">
        <v>51</v>
      </c>
      <c r="J911" s="25"/>
      <c r="L911" s="5"/>
      <c r="O911" s="26"/>
    </row>
    <row r="912" spans="1:16" x14ac:dyDescent="0.2">
      <c r="A912" s="28" t="s">
        <v>39</v>
      </c>
      <c r="B912" s="18">
        <v>4.8600000000000003</v>
      </c>
      <c r="C912" s="28" t="s">
        <v>9</v>
      </c>
      <c r="D912" s="5">
        <v>8</v>
      </c>
      <c r="E912" s="5">
        <v>0.7</v>
      </c>
      <c r="F912" t="s">
        <v>51</v>
      </c>
      <c r="J912" s="25"/>
      <c r="L912" s="5"/>
      <c r="O912" s="26"/>
    </row>
    <row r="913" spans="1:16" x14ac:dyDescent="0.2">
      <c r="A913" s="28" t="s">
        <v>39</v>
      </c>
      <c r="B913" s="18">
        <v>4.8600000000000003</v>
      </c>
      <c r="C913" s="28" t="s">
        <v>9</v>
      </c>
      <c r="D913" s="5">
        <v>11</v>
      </c>
      <c r="E913" s="5">
        <v>0.6</v>
      </c>
      <c r="F913" t="s">
        <v>51</v>
      </c>
      <c r="J913" s="25"/>
      <c r="L913" s="5"/>
      <c r="O913" s="26"/>
    </row>
    <row r="914" spans="1:16" x14ac:dyDescent="0.2">
      <c r="A914" s="28" t="s">
        <v>40</v>
      </c>
      <c r="B914" s="18">
        <v>7</v>
      </c>
      <c r="C914" s="28" t="s">
        <v>10</v>
      </c>
      <c r="D914" s="5">
        <v>11</v>
      </c>
      <c r="E914" s="5">
        <v>0.45</v>
      </c>
      <c r="F914" t="s">
        <v>51</v>
      </c>
      <c r="J914" s="25"/>
      <c r="L914" s="5"/>
      <c r="O914" s="26"/>
    </row>
    <row r="915" spans="1:16" x14ac:dyDescent="0.2">
      <c r="A915" s="28" t="s">
        <v>40</v>
      </c>
      <c r="B915" s="18">
        <v>7</v>
      </c>
      <c r="C915" s="28" t="s">
        <v>10</v>
      </c>
      <c r="D915" s="5">
        <v>5</v>
      </c>
      <c r="E915" s="5">
        <v>0.85</v>
      </c>
      <c r="F915" t="s">
        <v>51</v>
      </c>
      <c r="J915" s="25"/>
      <c r="L915" s="5"/>
      <c r="O915" s="26"/>
    </row>
    <row r="916" spans="1:16" x14ac:dyDescent="0.2">
      <c r="A916" s="28" t="s">
        <v>40</v>
      </c>
      <c r="B916" s="18">
        <v>7</v>
      </c>
      <c r="C916" s="28" t="s">
        <v>10</v>
      </c>
      <c r="D916" s="5">
        <v>8</v>
      </c>
      <c r="E916" s="5">
        <v>0.7</v>
      </c>
      <c r="F916" t="s">
        <v>51</v>
      </c>
      <c r="J916" s="25"/>
      <c r="L916" s="5"/>
      <c r="O916" s="26"/>
    </row>
    <row r="917" spans="1:16" x14ac:dyDescent="0.2">
      <c r="A917" s="28" t="s">
        <v>41</v>
      </c>
      <c r="B917" s="18">
        <v>8.4</v>
      </c>
      <c r="C917" s="28" t="s">
        <v>9</v>
      </c>
      <c r="D917" s="5">
        <v>5</v>
      </c>
      <c r="E917" s="5">
        <v>0.7</v>
      </c>
      <c r="F917" t="s">
        <v>51</v>
      </c>
      <c r="J917" s="25"/>
      <c r="L917" s="5"/>
      <c r="O917" s="26"/>
    </row>
    <row r="918" spans="1:16" x14ac:dyDescent="0.2">
      <c r="A918" s="28" t="s">
        <v>41</v>
      </c>
      <c r="B918" s="18">
        <v>8.4</v>
      </c>
      <c r="C918" s="28" t="s">
        <v>9</v>
      </c>
      <c r="D918" s="5">
        <v>8</v>
      </c>
      <c r="E918" s="5">
        <v>0.65</v>
      </c>
      <c r="F918" t="s">
        <v>51</v>
      </c>
      <c r="J918" s="25"/>
      <c r="L918" s="5"/>
      <c r="O918" s="26"/>
    </row>
    <row r="919" spans="1:16" x14ac:dyDescent="0.2">
      <c r="A919" s="28" t="s">
        <v>41</v>
      </c>
      <c r="B919" s="18">
        <v>8.4</v>
      </c>
      <c r="C919" s="28" t="s">
        <v>9</v>
      </c>
      <c r="D919" s="5">
        <v>11</v>
      </c>
      <c r="E919" s="5">
        <v>0.65</v>
      </c>
      <c r="F919" t="s">
        <v>51</v>
      </c>
      <c r="J919" s="25"/>
      <c r="L919" s="5"/>
      <c r="O919" s="26"/>
    </row>
    <row r="920" spans="1:16" x14ac:dyDescent="0.2">
      <c r="A920" s="28" t="s">
        <v>54</v>
      </c>
      <c r="B920" s="19">
        <v>5.6739726027397257</v>
      </c>
      <c r="C920" s="28" t="s">
        <v>9</v>
      </c>
      <c r="D920" s="5">
        <v>5</v>
      </c>
      <c r="E920" s="12">
        <v>0.8</v>
      </c>
      <c r="F920" t="s">
        <v>51</v>
      </c>
      <c r="J920" s="25"/>
      <c r="L920" s="5"/>
      <c r="O920" s="26"/>
    </row>
    <row r="921" spans="1:16" x14ac:dyDescent="0.2">
      <c r="A921" s="28" t="s">
        <v>54</v>
      </c>
      <c r="B921" s="19">
        <v>5.6739726027397257</v>
      </c>
      <c r="C921" s="28" t="s">
        <v>9</v>
      </c>
      <c r="D921" s="5">
        <v>8</v>
      </c>
      <c r="E921" s="5">
        <v>0.75</v>
      </c>
      <c r="F921" t="s">
        <v>51</v>
      </c>
      <c r="J921" s="25"/>
      <c r="L921" s="5"/>
      <c r="O921" s="26"/>
    </row>
    <row r="922" spans="1:16" x14ac:dyDescent="0.2">
      <c r="A922" s="28" t="s">
        <v>54</v>
      </c>
      <c r="B922" s="19">
        <v>5.6739726027397257</v>
      </c>
      <c r="C922" s="28" t="s">
        <v>9</v>
      </c>
      <c r="D922" s="5">
        <v>11</v>
      </c>
      <c r="E922" s="5">
        <v>0.55000000000000004</v>
      </c>
      <c r="F922" t="s">
        <v>51</v>
      </c>
      <c r="J922" s="25"/>
      <c r="L922" s="5"/>
      <c r="O922" s="26"/>
    </row>
    <row r="923" spans="1:16" x14ac:dyDescent="0.2">
      <c r="A923" s="28" t="s">
        <v>30</v>
      </c>
      <c r="B923" s="18">
        <v>4.5999999999999996</v>
      </c>
      <c r="C923" s="28" t="s">
        <v>9</v>
      </c>
      <c r="D923" s="5">
        <v>8</v>
      </c>
      <c r="E923" s="5">
        <v>0.65</v>
      </c>
      <c r="F923" t="s">
        <v>51</v>
      </c>
      <c r="J923" s="25"/>
      <c r="L923" s="5"/>
      <c r="N923" s="21"/>
      <c r="O923" s="26"/>
      <c r="P923" s="22"/>
    </row>
    <row r="924" spans="1:16" x14ac:dyDescent="0.2">
      <c r="A924" s="28" t="s">
        <v>30</v>
      </c>
      <c r="B924" s="18">
        <v>4.5999999999999996</v>
      </c>
      <c r="C924" s="28" t="s">
        <v>9</v>
      </c>
      <c r="D924" s="5">
        <v>11</v>
      </c>
      <c r="E924" s="5">
        <v>0.6</v>
      </c>
      <c r="F924" t="s">
        <v>51</v>
      </c>
      <c r="J924" s="25"/>
      <c r="L924" s="5"/>
      <c r="N924" s="21"/>
      <c r="O924" s="26"/>
      <c r="P924" s="22"/>
    </row>
    <row r="925" spans="1:16" x14ac:dyDescent="0.2">
      <c r="A925" s="28" t="s">
        <v>30</v>
      </c>
      <c r="B925" s="18">
        <v>4.5999999999999996</v>
      </c>
      <c r="C925" s="28" t="s">
        <v>9</v>
      </c>
      <c r="D925" s="5">
        <v>5</v>
      </c>
      <c r="E925" s="12">
        <v>0.8</v>
      </c>
      <c r="F925" t="s">
        <v>51</v>
      </c>
      <c r="J925" s="25"/>
      <c r="L925" s="5"/>
      <c r="N925" s="21"/>
      <c r="O925" s="26"/>
      <c r="P925" s="22"/>
    </row>
    <row r="926" spans="1:16" x14ac:dyDescent="0.2">
      <c r="A926" s="28" t="s">
        <v>55</v>
      </c>
      <c r="B926" s="19">
        <v>5.4767123287671229</v>
      </c>
      <c r="C926" s="28" t="s">
        <v>9</v>
      </c>
      <c r="D926" s="5">
        <v>5</v>
      </c>
      <c r="E926" s="12">
        <v>0.8</v>
      </c>
      <c r="F926" t="s">
        <v>51</v>
      </c>
      <c r="J926" s="25"/>
      <c r="L926" s="5"/>
      <c r="N926" s="21"/>
      <c r="O926" s="26"/>
    </row>
    <row r="927" spans="1:16" x14ac:dyDescent="0.2">
      <c r="A927" s="28" t="s">
        <v>55</v>
      </c>
      <c r="B927" s="19">
        <v>5.4767123287671229</v>
      </c>
      <c r="C927" s="28" t="s">
        <v>9</v>
      </c>
      <c r="D927" s="5">
        <v>8</v>
      </c>
      <c r="E927" s="5">
        <v>0.8</v>
      </c>
      <c r="F927" t="s">
        <v>51</v>
      </c>
      <c r="J927" s="25"/>
      <c r="L927" s="5"/>
      <c r="N927" s="21"/>
      <c r="O927" s="26"/>
    </row>
    <row r="928" spans="1:16" x14ac:dyDescent="0.2">
      <c r="A928" s="28" t="s">
        <v>55</v>
      </c>
      <c r="B928" s="19">
        <v>5.4767123287671229</v>
      </c>
      <c r="C928" s="28" t="s">
        <v>9</v>
      </c>
      <c r="D928" s="5">
        <v>11</v>
      </c>
      <c r="E928" s="5">
        <v>0.55000000000000004</v>
      </c>
      <c r="F928" t="s">
        <v>51</v>
      </c>
      <c r="J928" s="25"/>
      <c r="L928" s="5"/>
      <c r="N928" s="21"/>
      <c r="O928" s="26"/>
    </row>
    <row r="929" spans="1:15" x14ac:dyDescent="0.2">
      <c r="A929" s="28" t="s">
        <v>56</v>
      </c>
      <c r="B929" s="19">
        <v>9.4328767123287669</v>
      </c>
      <c r="C929" s="28" t="s">
        <v>9</v>
      </c>
      <c r="D929" s="5">
        <v>11</v>
      </c>
      <c r="E929" s="5">
        <v>0.85</v>
      </c>
      <c r="F929" t="s">
        <v>51</v>
      </c>
      <c r="J929" s="25"/>
      <c r="L929" s="5"/>
      <c r="N929" s="21"/>
      <c r="O929" s="26"/>
    </row>
    <row r="930" spans="1:15" x14ac:dyDescent="0.2">
      <c r="A930" s="28" t="s">
        <v>56</v>
      </c>
      <c r="B930" s="19">
        <v>9.4328767123287669</v>
      </c>
      <c r="C930" s="28" t="s">
        <v>9</v>
      </c>
      <c r="D930" s="5">
        <v>8</v>
      </c>
      <c r="E930" s="5">
        <v>0.9</v>
      </c>
      <c r="F930" t="s">
        <v>51</v>
      </c>
      <c r="J930" s="25"/>
      <c r="L930" s="5"/>
      <c r="N930" s="21"/>
      <c r="O930" s="26"/>
    </row>
    <row r="931" spans="1:15" x14ac:dyDescent="0.2">
      <c r="A931" s="28" t="s">
        <v>56</v>
      </c>
      <c r="B931" s="19">
        <v>9.4328767123287669</v>
      </c>
      <c r="C931" s="28" t="s">
        <v>9</v>
      </c>
      <c r="D931" s="5">
        <v>5</v>
      </c>
      <c r="E931" s="5">
        <v>0.9</v>
      </c>
      <c r="F931" t="s">
        <v>51</v>
      </c>
      <c r="J931" s="25"/>
      <c r="L931" s="5"/>
      <c r="N931" s="21"/>
      <c r="O931" s="26"/>
    </row>
    <row r="932" spans="1:15" x14ac:dyDescent="0.2">
      <c r="A932" s="28" t="s">
        <v>34</v>
      </c>
      <c r="B932" s="18">
        <v>4.26</v>
      </c>
      <c r="C932" s="28" t="s">
        <v>10</v>
      </c>
      <c r="D932" s="5">
        <v>8</v>
      </c>
      <c r="E932" s="5">
        <v>0.7</v>
      </c>
      <c r="F932" t="s">
        <v>51</v>
      </c>
      <c r="J932" s="25"/>
      <c r="L932" s="5"/>
      <c r="O932" s="26"/>
    </row>
    <row r="933" spans="1:15" x14ac:dyDescent="0.2">
      <c r="A933" s="28" t="s">
        <v>34</v>
      </c>
      <c r="B933" s="18">
        <v>4.26</v>
      </c>
      <c r="C933" s="28" t="s">
        <v>10</v>
      </c>
      <c r="D933" s="5">
        <v>11</v>
      </c>
      <c r="E933" s="5">
        <v>0.5</v>
      </c>
      <c r="F933" t="s">
        <v>51</v>
      </c>
      <c r="J933" s="25"/>
      <c r="L933" s="5"/>
      <c r="O933" s="26"/>
    </row>
    <row r="934" spans="1:15" x14ac:dyDescent="0.2">
      <c r="A934" s="28" t="s">
        <v>34</v>
      </c>
      <c r="B934" s="18">
        <v>4.26</v>
      </c>
      <c r="C934" s="28" t="s">
        <v>10</v>
      </c>
      <c r="D934" s="5">
        <v>5</v>
      </c>
      <c r="E934" s="5">
        <v>0.95</v>
      </c>
      <c r="F934" t="s">
        <v>51</v>
      </c>
      <c r="J934" s="25"/>
      <c r="L934" s="5"/>
      <c r="O934" s="26"/>
    </row>
    <row r="935" spans="1:15" x14ac:dyDescent="0.2">
      <c r="A935" s="28" t="s">
        <v>35</v>
      </c>
      <c r="B935" s="18">
        <v>10.08</v>
      </c>
      <c r="C935" s="28" t="s">
        <v>10</v>
      </c>
      <c r="D935" s="5">
        <v>11</v>
      </c>
      <c r="E935" s="5">
        <v>0.85</v>
      </c>
      <c r="F935" t="s">
        <v>51</v>
      </c>
      <c r="J935" s="25"/>
      <c r="L935" s="5"/>
      <c r="N935" s="21"/>
      <c r="O935" s="26"/>
    </row>
    <row r="936" spans="1:15" x14ac:dyDescent="0.2">
      <c r="A936" s="28" t="s">
        <v>35</v>
      </c>
      <c r="B936" s="18">
        <v>10.08</v>
      </c>
      <c r="C936" s="28" t="s">
        <v>10</v>
      </c>
      <c r="D936" s="5">
        <v>8</v>
      </c>
      <c r="E936" s="5">
        <v>0.9</v>
      </c>
      <c r="F936" t="s">
        <v>51</v>
      </c>
      <c r="J936" s="25"/>
      <c r="L936" s="5"/>
      <c r="N936" s="21"/>
      <c r="O936" s="26"/>
    </row>
    <row r="937" spans="1:15" x14ac:dyDescent="0.2">
      <c r="A937" s="28" t="s">
        <v>35</v>
      </c>
      <c r="B937" s="18">
        <v>10.08</v>
      </c>
      <c r="C937" s="28" t="s">
        <v>10</v>
      </c>
      <c r="D937" s="5">
        <v>5</v>
      </c>
      <c r="E937" s="5">
        <v>0.85</v>
      </c>
      <c r="F937" t="s">
        <v>51</v>
      </c>
      <c r="J937" s="25"/>
      <c r="L937" s="5"/>
      <c r="N937" s="21"/>
      <c r="O937" s="26"/>
    </row>
    <row r="938" spans="1:15" x14ac:dyDescent="0.2">
      <c r="A938" s="28" t="s">
        <v>67</v>
      </c>
      <c r="B938" s="18">
        <v>4.4904109589041097</v>
      </c>
      <c r="C938" s="28" t="s">
        <v>10</v>
      </c>
      <c r="D938" s="5">
        <v>8</v>
      </c>
      <c r="E938" s="5">
        <v>0.55000000000000004</v>
      </c>
      <c r="F938" t="s">
        <v>51</v>
      </c>
      <c r="J938" s="25"/>
      <c r="L938" s="5"/>
      <c r="O938" s="26"/>
    </row>
    <row r="939" spans="1:15" x14ac:dyDescent="0.2">
      <c r="A939" s="28" t="s">
        <v>67</v>
      </c>
      <c r="B939" s="18">
        <v>4.4904109589041097</v>
      </c>
      <c r="C939" s="28" t="s">
        <v>10</v>
      </c>
      <c r="D939" s="5">
        <v>11</v>
      </c>
      <c r="E939" s="5">
        <v>0.45</v>
      </c>
      <c r="F939" t="s">
        <v>51</v>
      </c>
      <c r="J939" s="25"/>
      <c r="L939" s="5"/>
      <c r="O939" s="26"/>
    </row>
    <row r="940" spans="1:15" x14ac:dyDescent="0.2">
      <c r="A940" s="28" t="s">
        <v>67</v>
      </c>
      <c r="B940" s="18">
        <v>4.4904109589041097</v>
      </c>
      <c r="C940" s="28" t="s">
        <v>10</v>
      </c>
      <c r="D940" s="5">
        <v>5</v>
      </c>
      <c r="E940" s="12">
        <v>0.8</v>
      </c>
      <c r="F940" t="s">
        <v>51</v>
      </c>
      <c r="J940" s="25"/>
      <c r="L940" s="5"/>
      <c r="O940" s="26"/>
    </row>
    <row r="941" spans="1:15" x14ac:dyDescent="0.2">
      <c r="A941" s="28" t="s">
        <v>63</v>
      </c>
      <c r="B941" s="19">
        <v>4.3068493150684928</v>
      </c>
      <c r="C941" s="28" t="s">
        <v>9</v>
      </c>
      <c r="D941" s="5">
        <v>5</v>
      </c>
      <c r="E941" s="12">
        <v>0.95</v>
      </c>
      <c r="F941" t="s">
        <v>51</v>
      </c>
      <c r="J941" s="25"/>
      <c r="L941" s="5"/>
      <c r="N941" s="21"/>
      <c r="O941" s="26"/>
    </row>
    <row r="942" spans="1:15" x14ac:dyDescent="0.2">
      <c r="A942" s="28" t="s">
        <v>63</v>
      </c>
      <c r="B942" s="19">
        <v>4.3068493150684928</v>
      </c>
      <c r="C942" s="28" t="s">
        <v>9</v>
      </c>
      <c r="D942" s="5">
        <v>8</v>
      </c>
      <c r="E942" s="5">
        <v>0.8</v>
      </c>
      <c r="F942" t="s">
        <v>51</v>
      </c>
      <c r="J942" s="25"/>
      <c r="L942" s="5"/>
      <c r="N942" s="21"/>
      <c r="O942" s="26"/>
    </row>
    <row r="943" spans="1:15" x14ac:dyDescent="0.2">
      <c r="A943" s="28" t="s">
        <v>63</v>
      </c>
      <c r="B943" s="19">
        <v>4.3068493150684928</v>
      </c>
      <c r="C943" s="28" t="s">
        <v>9</v>
      </c>
      <c r="D943" s="5">
        <v>11</v>
      </c>
      <c r="E943" s="5">
        <v>0.8</v>
      </c>
      <c r="F943" t="s">
        <v>51</v>
      </c>
      <c r="J943" s="25"/>
      <c r="L943" s="5"/>
      <c r="N943" s="21"/>
      <c r="O943" s="26"/>
    </row>
    <row r="944" spans="1:15" x14ac:dyDescent="0.2">
      <c r="A944" s="28" t="s">
        <v>45</v>
      </c>
      <c r="B944" s="18">
        <v>4.3600000000000003</v>
      </c>
      <c r="C944" s="28" t="s">
        <v>10</v>
      </c>
      <c r="D944" s="5">
        <v>5</v>
      </c>
      <c r="E944" s="12">
        <v>0.8</v>
      </c>
      <c r="F944" t="s">
        <v>51</v>
      </c>
      <c r="J944" s="25"/>
      <c r="L944" s="5"/>
      <c r="O944" s="26"/>
    </row>
    <row r="945" spans="1:16" x14ac:dyDescent="0.2">
      <c r="A945" s="28" t="s">
        <v>45</v>
      </c>
      <c r="B945" s="18">
        <v>4.3600000000000003</v>
      </c>
      <c r="C945" s="28" t="s">
        <v>10</v>
      </c>
      <c r="D945" s="5">
        <v>8</v>
      </c>
      <c r="E945" s="5">
        <v>0.6</v>
      </c>
      <c r="F945" t="s">
        <v>51</v>
      </c>
      <c r="J945" s="25"/>
      <c r="L945" s="5"/>
      <c r="O945" s="26"/>
    </row>
    <row r="946" spans="1:16" x14ac:dyDescent="0.2">
      <c r="A946" s="28" t="s">
        <v>45</v>
      </c>
      <c r="B946" s="18">
        <v>4.3600000000000003</v>
      </c>
      <c r="C946" s="28" t="s">
        <v>10</v>
      </c>
      <c r="D946" s="5">
        <v>11</v>
      </c>
      <c r="E946" s="5">
        <v>0.55000000000000004</v>
      </c>
      <c r="F946" t="s">
        <v>51</v>
      </c>
      <c r="J946" s="25"/>
      <c r="L946" s="5"/>
      <c r="O946" s="26"/>
    </row>
    <row r="947" spans="1:16" x14ac:dyDescent="0.2">
      <c r="A947" s="28" t="s">
        <v>36</v>
      </c>
      <c r="B947" s="18">
        <v>4.04</v>
      </c>
      <c r="C947" s="28" t="s">
        <v>9</v>
      </c>
      <c r="D947" s="5">
        <v>5</v>
      </c>
      <c r="E947" s="5">
        <v>0.75</v>
      </c>
      <c r="F947" t="s">
        <v>51</v>
      </c>
      <c r="J947" s="25"/>
      <c r="L947" s="5"/>
      <c r="N947" s="21"/>
      <c r="O947" s="26"/>
    </row>
    <row r="948" spans="1:16" x14ac:dyDescent="0.2">
      <c r="A948" s="28" t="s">
        <v>36</v>
      </c>
      <c r="B948" s="18">
        <v>4.04</v>
      </c>
      <c r="C948" s="28" t="s">
        <v>9</v>
      </c>
      <c r="D948" s="5">
        <v>8</v>
      </c>
      <c r="E948" s="5">
        <v>0.6</v>
      </c>
      <c r="F948" t="s">
        <v>51</v>
      </c>
      <c r="J948" s="25"/>
      <c r="L948" s="5"/>
      <c r="N948" s="21"/>
      <c r="O948" s="26"/>
    </row>
    <row r="949" spans="1:16" x14ac:dyDescent="0.2">
      <c r="A949" s="28" t="s">
        <v>36</v>
      </c>
      <c r="B949" s="18">
        <v>4.04</v>
      </c>
      <c r="C949" s="28" t="s">
        <v>9</v>
      </c>
      <c r="D949" s="5">
        <v>11</v>
      </c>
      <c r="E949" s="5">
        <v>0.5</v>
      </c>
      <c r="F949" t="s">
        <v>51</v>
      </c>
      <c r="J949" s="25"/>
      <c r="L949" s="5"/>
      <c r="N949" s="21"/>
      <c r="O949" s="26"/>
    </row>
    <row r="950" spans="1:16" x14ac:dyDescent="0.2">
      <c r="A950" s="28" t="s">
        <v>64</v>
      </c>
      <c r="B950" s="19">
        <v>9.5424657534246577</v>
      </c>
      <c r="C950" s="28" t="s">
        <v>10</v>
      </c>
      <c r="D950" s="5">
        <v>5</v>
      </c>
      <c r="E950" s="5">
        <v>0.9</v>
      </c>
      <c r="F950" t="s">
        <v>51</v>
      </c>
      <c r="J950" s="25"/>
      <c r="L950" s="5"/>
      <c r="N950" s="21"/>
      <c r="O950" s="26"/>
    </row>
    <row r="951" spans="1:16" x14ac:dyDescent="0.2">
      <c r="A951" s="28" t="s">
        <v>64</v>
      </c>
      <c r="B951" s="19">
        <v>9.5424657534246577</v>
      </c>
      <c r="C951" s="28" t="s">
        <v>10</v>
      </c>
      <c r="D951" s="5">
        <v>11</v>
      </c>
      <c r="E951" s="5">
        <v>0.85</v>
      </c>
      <c r="F951" t="s">
        <v>51</v>
      </c>
      <c r="J951" s="25"/>
      <c r="L951" s="5"/>
      <c r="N951" s="21"/>
      <c r="O951" s="26"/>
    </row>
    <row r="952" spans="1:16" x14ac:dyDescent="0.2">
      <c r="A952" s="28" t="s">
        <v>64</v>
      </c>
      <c r="B952" s="19">
        <v>9.5424657534246577</v>
      </c>
      <c r="C952" s="28" t="s">
        <v>10</v>
      </c>
      <c r="D952" s="5">
        <v>8</v>
      </c>
      <c r="E952" s="5">
        <v>0.8</v>
      </c>
      <c r="F952" t="s">
        <v>51</v>
      </c>
      <c r="J952" s="25"/>
      <c r="L952" s="5"/>
      <c r="N952" s="21"/>
      <c r="O952" s="26"/>
    </row>
    <row r="953" spans="1:16" x14ac:dyDescent="0.2">
      <c r="A953" s="28" t="s">
        <v>69</v>
      </c>
      <c r="B953" s="18">
        <v>3.8684931506849316</v>
      </c>
      <c r="C953" s="28" t="s">
        <v>9</v>
      </c>
      <c r="D953" s="5">
        <v>5</v>
      </c>
      <c r="E953" s="5">
        <v>0.7</v>
      </c>
      <c r="F953" t="s">
        <v>51</v>
      </c>
      <c r="J953" s="25"/>
      <c r="L953" s="5"/>
      <c r="O953" s="26"/>
      <c r="P953" s="22"/>
    </row>
    <row r="954" spans="1:16" x14ac:dyDescent="0.2">
      <c r="A954" s="28" t="s">
        <v>69</v>
      </c>
      <c r="B954" s="18">
        <v>3.8684931506849316</v>
      </c>
      <c r="C954" s="28" t="s">
        <v>9</v>
      </c>
      <c r="D954" s="5">
        <v>8</v>
      </c>
      <c r="E954" s="5">
        <v>0.7</v>
      </c>
      <c r="F954" t="s">
        <v>51</v>
      </c>
      <c r="J954" s="25"/>
      <c r="L954" s="5"/>
      <c r="O954" s="26"/>
      <c r="P954" s="22"/>
    </row>
    <row r="955" spans="1:16" x14ac:dyDescent="0.2">
      <c r="A955" s="28" t="s">
        <v>69</v>
      </c>
      <c r="B955" s="18">
        <v>3.8684931506849316</v>
      </c>
      <c r="C955" s="28" t="s">
        <v>9</v>
      </c>
      <c r="D955" s="5">
        <v>11</v>
      </c>
      <c r="E955" s="5">
        <v>0.6</v>
      </c>
      <c r="F955" t="s">
        <v>51</v>
      </c>
      <c r="J955" s="25"/>
      <c r="L955" s="5"/>
      <c r="O955" s="26"/>
      <c r="P955" s="22"/>
    </row>
    <row r="956" spans="1:16" x14ac:dyDescent="0.2">
      <c r="A956" s="28" t="s">
        <v>57</v>
      </c>
      <c r="B956" s="19">
        <v>4.7780821917808218</v>
      </c>
      <c r="C956" s="28" t="s">
        <v>10</v>
      </c>
      <c r="D956" s="5">
        <v>5</v>
      </c>
      <c r="E956" s="5">
        <v>0.6</v>
      </c>
      <c r="F956" t="s">
        <v>51</v>
      </c>
      <c r="J956" s="25"/>
      <c r="L956" s="5"/>
      <c r="N956" s="21"/>
      <c r="O956" s="26"/>
    </row>
    <row r="957" spans="1:16" x14ac:dyDescent="0.2">
      <c r="A957" s="28" t="s">
        <v>57</v>
      </c>
      <c r="B957" s="19">
        <v>4.7780821917808218</v>
      </c>
      <c r="C957" s="28" t="s">
        <v>10</v>
      </c>
      <c r="D957" s="5">
        <v>8</v>
      </c>
      <c r="E957" s="5">
        <v>0.7</v>
      </c>
      <c r="F957" t="s">
        <v>51</v>
      </c>
      <c r="J957" s="25"/>
      <c r="L957" s="5"/>
      <c r="N957" s="21"/>
      <c r="O957" s="26"/>
    </row>
    <row r="958" spans="1:16" x14ac:dyDescent="0.2">
      <c r="A958" s="28" t="s">
        <v>57</v>
      </c>
      <c r="B958" s="19">
        <v>4.7780821917808218</v>
      </c>
      <c r="C958" s="28" t="s">
        <v>10</v>
      </c>
      <c r="D958" s="5">
        <v>11</v>
      </c>
      <c r="E958" s="5">
        <v>0.55000000000000004</v>
      </c>
      <c r="F958" t="s">
        <v>51</v>
      </c>
      <c r="J958" s="25"/>
      <c r="L958" s="5"/>
      <c r="N958" s="21"/>
      <c r="O958" s="26"/>
    </row>
    <row r="959" spans="1:16" x14ac:dyDescent="0.2">
      <c r="A959" s="28" t="s">
        <v>49</v>
      </c>
      <c r="B959" s="18">
        <v>11.27</v>
      </c>
      <c r="C959" s="28" t="s">
        <v>10</v>
      </c>
      <c r="D959" s="5">
        <v>8</v>
      </c>
      <c r="E959" s="5">
        <v>0.9</v>
      </c>
      <c r="F959" t="s">
        <v>51</v>
      </c>
      <c r="J959" s="25"/>
      <c r="L959" s="5"/>
      <c r="N959" s="21"/>
      <c r="O959" s="26"/>
    </row>
    <row r="960" spans="1:16" x14ac:dyDescent="0.2">
      <c r="A960" s="28" t="s">
        <v>49</v>
      </c>
      <c r="B960" s="18">
        <v>11.27</v>
      </c>
      <c r="C960" s="28" t="s">
        <v>10</v>
      </c>
      <c r="D960" s="5">
        <v>11</v>
      </c>
      <c r="E960" s="5">
        <v>0.65</v>
      </c>
      <c r="F960" t="s">
        <v>51</v>
      </c>
      <c r="J960" s="25"/>
      <c r="L960" s="5"/>
      <c r="N960" s="21"/>
      <c r="O960" s="26"/>
    </row>
    <row r="961" spans="1:15" x14ac:dyDescent="0.2">
      <c r="A961" s="28" t="s">
        <v>49</v>
      </c>
      <c r="B961" s="18">
        <v>11.27</v>
      </c>
      <c r="C961" s="28" t="s">
        <v>10</v>
      </c>
      <c r="D961" s="5">
        <v>5</v>
      </c>
      <c r="E961" s="5">
        <v>0.85</v>
      </c>
      <c r="F961" t="s">
        <v>51</v>
      </c>
      <c r="J961" s="25"/>
      <c r="L961" s="5"/>
      <c r="N961" s="21"/>
      <c r="O961" s="26"/>
    </row>
    <row r="962" spans="1:15" x14ac:dyDescent="0.2">
      <c r="A962" s="28" t="s">
        <v>42</v>
      </c>
      <c r="B962" s="18">
        <v>8.73</v>
      </c>
      <c r="C962" s="28" t="s">
        <v>10</v>
      </c>
      <c r="D962" s="5">
        <v>5</v>
      </c>
      <c r="E962" s="5">
        <v>0.9</v>
      </c>
      <c r="F962" t="s">
        <v>51</v>
      </c>
      <c r="J962" s="25"/>
      <c r="L962" s="5"/>
      <c r="N962" s="21"/>
      <c r="O962" s="26"/>
    </row>
    <row r="963" spans="1:15" x14ac:dyDescent="0.2">
      <c r="A963" s="28" t="s">
        <v>42</v>
      </c>
      <c r="B963" s="18">
        <v>8.73</v>
      </c>
      <c r="C963" s="28" t="s">
        <v>10</v>
      </c>
      <c r="D963" s="5">
        <v>8</v>
      </c>
      <c r="E963" s="5">
        <v>0.75</v>
      </c>
      <c r="F963" t="s">
        <v>51</v>
      </c>
      <c r="J963" s="25"/>
      <c r="L963" s="5"/>
      <c r="N963" s="21"/>
      <c r="O963" s="26"/>
    </row>
    <row r="964" spans="1:15" x14ac:dyDescent="0.2">
      <c r="A964" s="28" t="s">
        <v>42</v>
      </c>
      <c r="B964" s="18">
        <v>8.73</v>
      </c>
      <c r="C964" s="28" t="s">
        <v>10</v>
      </c>
      <c r="D964" s="5">
        <v>11</v>
      </c>
      <c r="E964" s="5">
        <v>0.65</v>
      </c>
      <c r="F964" t="s">
        <v>51</v>
      </c>
      <c r="J964" s="25"/>
      <c r="L964" s="5"/>
      <c r="N964" s="21"/>
      <c r="O964" s="26"/>
    </row>
    <row r="965" spans="1:15" x14ac:dyDescent="0.2">
      <c r="A965" s="28" t="s">
        <v>65</v>
      </c>
      <c r="B965" s="19">
        <v>7.3178082191780822</v>
      </c>
      <c r="C965" s="28" t="s">
        <v>10</v>
      </c>
      <c r="D965" s="5">
        <v>8</v>
      </c>
      <c r="E965" s="5">
        <v>0.85</v>
      </c>
      <c r="F965" t="s">
        <v>51</v>
      </c>
      <c r="J965" s="25"/>
      <c r="L965" s="5"/>
      <c r="N965" s="21"/>
      <c r="O965" s="26"/>
    </row>
    <row r="966" spans="1:15" x14ac:dyDescent="0.2">
      <c r="A966" s="28" t="s">
        <v>65</v>
      </c>
      <c r="B966" s="19">
        <v>7.3178082191780822</v>
      </c>
      <c r="C966" s="28" t="s">
        <v>10</v>
      </c>
      <c r="D966" s="5">
        <v>5</v>
      </c>
      <c r="E966" s="5">
        <v>0.95</v>
      </c>
      <c r="F966" t="s">
        <v>51</v>
      </c>
      <c r="J966" s="25"/>
      <c r="L966" s="5"/>
      <c r="N966" s="21"/>
      <c r="O966" s="26"/>
    </row>
    <row r="967" spans="1:15" x14ac:dyDescent="0.2">
      <c r="A967" s="28" t="s">
        <v>65</v>
      </c>
      <c r="B967" s="19">
        <v>7.3178082191780822</v>
      </c>
      <c r="C967" s="28" t="s">
        <v>10</v>
      </c>
      <c r="D967" s="5">
        <v>11</v>
      </c>
      <c r="E967" s="5">
        <v>0.8</v>
      </c>
      <c r="F967" t="s">
        <v>51</v>
      </c>
      <c r="J967" s="25"/>
      <c r="L967" s="5"/>
      <c r="N967" s="21"/>
      <c r="O967" s="26"/>
    </row>
    <row r="968" spans="1:15" x14ac:dyDescent="0.2">
      <c r="A968" s="5">
        <v>21</v>
      </c>
      <c r="B968" s="18">
        <v>13.906849315068493</v>
      </c>
      <c r="C968" s="5" t="s">
        <v>9</v>
      </c>
      <c r="D968" s="5">
        <v>5</v>
      </c>
      <c r="E968" s="5">
        <v>0.6</v>
      </c>
      <c r="F968" t="s">
        <v>7</v>
      </c>
    </row>
    <row r="969" spans="1:15" x14ac:dyDescent="0.2">
      <c r="A969" s="5">
        <v>60</v>
      </c>
      <c r="B969" s="18">
        <v>13.947945205479453</v>
      </c>
      <c r="C969" s="5" t="s">
        <v>10</v>
      </c>
      <c r="D969" s="5">
        <v>5</v>
      </c>
      <c r="E969" s="5">
        <v>0.5</v>
      </c>
      <c r="F969" t="s">
        <v>7</v>
      </c>
    </row>
    <row r="970" spans="1:15" x14ac:dyDescent="0.2">
      <c r="A970" s="5">
        <v>82</v>
      </c>
      <c r="B970" s="15">
        <v>14.416438356164383</v>
      </c>
      <c r="C970" s="5" t="s">
        <v>10</v>
      </c>
      <c r="D970" s="5">
        <v>5</v>
      </c>
      <c r="E970" s="5">
        <v>0.35</v>
      </c>
      <c r="F970" t="s">
        <v>7</v>
      </c>
    </row>
    <row r="971" spans="1:15" x14ac:dyDescent="0.2">
      <c r="A971" s="5">
        <v>208</v>
      </c>
      <c r="B971" s="18">
        <v>11.586301369863014</v>
      </c>
      <c r="C971" s="5" t="s">
        <v>9</v>
      </c>
      <c r="D971" s="5">
        <v>5</v>
      </c>
      <c r="E971" s="5">
        <v>0.45</v>
      </c>
      <c r="F971" t="s">
        <v>7</v>
      </c>
    </row>
    <row r="972" spans="1:15" x14ac:dyDescent="0.2">
      <c r="A972" s="5">
        <v>233</v>
      </c>
      <c r="B972" s="12">
        <v>12.405479452054795</v>
      </c>
      <c r="C972" s="5" t="s">
        <v>9</v>
      </c>
      <c r="D972" s="5">
        <v>5</v>
      </c>
      <c r="E972" s="5">
        <v>0.65</v>
      </c>
      <c r="F972" t="s">
        <v>7</v>
      </c>
    </row>
    <row r="973" spans="1:15" x14ac:dyDescent="0.2">
      <c r="A973" s="5">
        <v>366</v>
      </c>
      <c r="B973" s="12">
        <v>12.821917808219178</v>
      </c>
      <c r="C973" s="5" t="s">
        <v>9</v>
      </c>
      <c r="D973" s="5">
        <v>5</v>
      </c>
      <c r="E973" s="5">
        <v>0.65</v>
      </c>
      <c r="F973" t="s">
        <v>7</v>
      </c>
    </row>
    <row r="974" spans="1:15" x14ac:dyDescent="0.2">
      <c r="A974" s="5">
        <v>408</v>
      </c>
      <c r="B974" s="18">
        <v>13.920547945205479</v>
      </c>
      <c r="C974" s="5" t="s">
        <v>10</v>
      </c>
      <c r="D974" s="5">
        <v>5</v>
      </c>
      <c r="E974" s="5">
        <v>0.5</v>
      </c>
      <c r="F974" t="s">
        <v>7</v>
      </c>
    </row>
    <row r="975" spans="1:15" x14ac:dyDescent="0.2">
      <c r="A975" s="5">
        <v>488</v>
      </c>
      <c r="B975" s="18">
        <v>11.268493150684931</v>
      </c>
      <c r="C975" s="5" t="s">
        <v>9</v>
      </c>
      <c r="D975" s="5">
        <v>5</v>
      </c>
      <c r="E975" s="5">
        <v>0.35</v>
      </c>
      <c r="F975" t="s">
        <v>7</v>
      </c>
    </row>
    <row r="976" spans="1:15" x14ac:dyDescent="0.2">
      <c r="A976" s="5">
        <v>727</v>
      </c>
      <c r="B976" s="18">
        <v>11.671232876712329</v>
      </c>
      <c r="C976" s="5" t="s">
        <v>9</v>
      </c>
      <c r="D976" s="5">
        <v>5</v>
      </c>
      <c r="E976" s="5">
        <v>0.8</v>
      </c>
      <c r="F976" t="s">
        <v>7</v>
      </c>
    </row>
    <row r="977" spans="1:6" x14ac:dyDescent="0.2">
      <c r="A977" s="5">
        <v>754</v>
      </c>
      <c r="B977" s="12">
        <v>12.882191780821918</v>
      </c>
      <c r="C977" s="5" t="s">
        <v>9</v>
      </c>
      <c r="D977" s="5">
        <v>5</v>
      </c>
      <c r="E977" s="5">
        <v>0.45</v>
      </c>
      <c r="F977" t="s">
        <v>7</v>
      </c>
    </row>
    <row r="978" spans="1:6" x14ac:dyDescent="0.2">
      <c r="A978" s="5">
        <v>773</v>
      </c>
      <c r="B978" s="18">
        <v>12.106849315068493</v>
      </c>
      <c r="C978" s="5" t="s">
        <v>10</v>
      </c>
      <c r="D978" s="5">
        <v>5</v>
      </c>
      <c r="E978" s="5">
        <v>0.5</v>
      </c>
      <c r="F978" t="s">
        <v>7</v>
      </c>
    </row>
    <row r="979" spans="1:6" x14ac:dyDescent="0.2">
      <c r="A979" s="5">
        <v>775</v>
      </c>
      <c r="B979" s="18">
        <v>11.561643835616438</v>
      </c>
      <c r="C979" s="5" t="s">
        <v>10</v>
      </c>
      <c r="D979" s="5">
        <v>5</v>
      </c>
      <c r="E979" s="5">
        <v>0.45</v>
      </c>
      <c r="F979" t="s">
        <v>7</v>
      </c>
    </row>
    <row r="980" spans="1:6" x14ac:dyDescent="0.2">
      <c r="A980" s="5">
        <v>788</v>
      </c>
      <c r="B980" s="18">
        <v>11.624657534246575</v>
      </c>
      <c r="C980" s="5" t="s">
        <v>9</v>
      </c>
      <c r="D980" s="5">
        <v>5</v>
      </c>
      <c r="E980" s="5">
        <v>0.35</v>
      </c>
      <c r="F980" t="s">
        <v>7</v>
      </c>
    </row>
    <row r="981" spans="1:6" x14ac:dyDescent="0.2">
      <c r="A981" s="5">
        <v>803</v>
      </c>
      <c r="B981" s="20">
        <v>12.043835616438356</v>
      </c>
      <c r="C981" s="5" t="s">
        <v>10</v>
      </c>
      <c r="D981" s="5">
        <v>5</v>
      </c>
      <c r="E981" s="5">
        <v>0.8</v>
      </c>
      <c r="F981" t="s">
        <v>7</v>
      </c>
    </row>
    <row r="982" spans="1:6" x14ac:dyDescent="0.2">
      <c r="A982" s="5">
        <v>862</v>
      </c>
      <c r="B982" s="18">
        <v>11.493150684931507</v>
      </c>
      <c r="C982" s="5" t="s">
        <v>9</v>
      </c>
      <c r="D982" s="5">
        <v>5</v>
      </c>
      <c r="E982" s="5">
        <v>0.75</v>
      </c>
      <c r="F982" t="s">
        <v>7</v>
      </c>
    </row>
    <row r="983" spans="1:6" x14ac:dyDescent="0.2">
      <c r="A983" s="5">
        <v>930</v>
      </c>
      <c r="B983" s="18">
        <v>13.698630136986301</v>
      </c>
      <c r="C983" s="5" t="s">
        <v>9</v>
      </c>
      <c r="D983" s="5">
        <v>5</v>
      </c>
      <c r="E983" s="5">
        <v>0.65</v>
      </c>
      <c r="F983" t="s">
        <v>7</v>
      </c>
    </row>
    <row r="984" spans="1:6" x14ac:dyDescent="0.2">
      <c r="A984" s="5">
        <v>970</v>
      </c>
      <c r="B984" s="18">
        <v>10.32</v>
      </c>
      <c r="C984" s="5" t="s">
        <v>9</v>
      </c>
      <c r="D984" s="5">
        <v>5</v>
      </c>
      <c r="E984" s="5">
        <v>0.2</v>
      </c>
      <c r="F984" t="s">
        <v>7</v>
      </c>
    </row>
    <row r="985" spans="1:6" x14ac:dyDescent="0.2">
      <c r="A985" s="5">
        <v>1021</v>
      </c>
      <c r="B985" s="18">
        <v>9.25</v>
      </c>
      <c r="C985" s="5" t="s">
        <v>10</v>
      </c>
      <c r="D985" s="5">
        <v>5</v>
      </c>
      <c r="E985" s="5">
        <v>0.45</v>
      </c>
      <c r="F985" t="s">
        <v>7</v>
      </c>
    </row>
    <row r="986" spans="1:6" x14ac:dyDescent="0.2">
      <c r="A986" s="5">
        <v>1024</v>
      </c>
      <c r="B986" s="18">
        <v>12.043835616438356</v>
      </c>
      <c r="C986" s="5" t="s">
        <v>9</v>
      </c>
      <c r="D986" s="5">
        <v>5</v>
      </c>
      <c r="E986" s="5">
        <v>0.6</v>
      </c>
      <c r="F986" t="s">
        <v>7</v>
      </c>
    </row>
    <row r="987" spans="1:6" x14ac:dyDescent="0.2">
      <c r="A987" s="5">
        <v>1122</v>
      </c>
      <c r="B987" s="18">
        <v>6.78</v>
      </c>
      <c r="C987" s="5" t="s">
        <v>10</v>
      </c>
      <c r="D987" s="5">
        <v>5</v>
      </c>
      <c r="E987" s="5">
        <v>0.33</v>
      </c>
      <c r="F987" t="s">
        <v>7</v>
      </c>
    </row>
    <row r="988" spans="1:6" x14ac:dyDescent="0.2">
      <c r="A988" s="5">
        <v>1193</v>
      </c>
      <c r="B988" s="18">
        <v>13.931506849315069</v>
      </c>
      <c r="C988" s="5" t="s">
        <v>10</v>
      </c>
      <c r="D988" s="5">
        <v>5</v>
      </c>
      <c r="E988" s="5">
        <v>0.35</v>
      </c>
      <c r="F988" t="s">
        <v>7</v>
      </c>
    </row>
    <row r="989" spans="1:6" x14ac:dyDescent="0.2">
      <c r="A989" s="5">
        <v>1206</v>
      </c>
      <c r="B989" s="18">
        <v>7.09</v>
      </c>
      <c r="C989" s="5" t="s">
        <v>10</v>
      </c>
      <c r="D989" s="5">
        <v>5</v>
      </c>
      <c r="E989" s="5">
        <v>0.4</v>
      </c>
      <c r="F989" t="s">
        <v>7</v>
      </c>
    </row>
    <row r="990" spans="1:6" x14ac:dyDescent="0.2">
      <c r="A990" s="5">
        <v>1241</v>
      </c>
      <c r="B990" s="18">
        <v>6.93</v>
      </c>
      <c r="C990" s="5" t="s">
        <v>9</v>
      </c>
      <c r="D990" s="5">
        <v>5</v>
      </c>
      <c r="E990" s="5">
        <v>0.45</v>
      </c>
      <c r="F990" t="s">
        <v>7</v>
      </c>
    </row>
    <row r="991" spans="1:6" x14ac:dyDescent="0.2">
      <c r="A991" s="5">
        <v>1271</v>
      </c>
      <c r="B991" s="19">
        <v>7.1424657534246574</v>
      </c>
      <c r="C991" s="5" t="s">
        <v>10</v>
      </c>
      <c r="D991" s="5">
        <v>5</v>
      </c>
      <c r="E991" s="5">
        <v>0.6</v>
      </c>
      <c r="F991" t="s">
        <v>7</v>
      </c>
    </row>
    <row r="992" spans="1:6" x14ac:dyDescent="0.2">
      <c r="A992" s="5">
        <v>1286</v>
      </c>
      <c r="B992" s="19">
        <v>7.3671232876712329</v>
      </c>
      <c r="C992" s="5" t="s">
        <v>9</v>
      </c>
      <c r="D992" s="5">
        <v>5</v>
      </c>
      <c r="E992" s="5">
        <v>0.45</v>
      </c>
      <c r="F992" t="s">
        <v>7</v>
      </c>
    </row>
    <row r="993" spans="1:6" x14ac:dyDescent="0.2">
      <c r="A993" s="5">
        <v>1293</v>
      </c>
      <c r="B993" s="19">
        <v>7.5205479452054798</v>
      </c>
      <c r="C993" s="5" t="s">
        <v>9</v>
      </c>
      <c r="D993" s="5">
        <v>5</v>
      </c>
      <c r="E993" s="5">
        <v>0.45</v>
      </c>
      <c r="F993" t="s">
        <v>7</v>
      </c>
    </row>
    <row r="994" spans="1:6" x14ac:dyDescent="0.2">
      <c r="A994" s="5">
        <v>1302</v>
      </c>
      <c r="B994" s="18">
        <v>7.1</v>
      </c>
      <c r="C994" s="5" t="s">
        <v>9</v>
      </c>
      <c r="D994" s="5">
        <v>5</v>
      </c>
      <c r="E994" s="5">
        <v>0.55000000000000004</v>
      </c>
      <c r="F994" t="s">
        <v>7</v>
      </c>
    </row>
    <row r="995" spans="1:6" x14ac:dyDescent="0.2">
      <c r="A995" s="5">
        <v>1346</v>
      </c>
      <c r="B995" s="18">
        <v>10.119999999999999</v>
      </c>
      <c r="C995" s="5" t="s">
        <v>10</v>
      </c>
      <c r="D995" s="5">
        <v>5</v>
      </c>
      <c r="E995" s="5">
        <v>0.35</v>
      </c>
      <c r="F995" t="s">
        <v>7</v>
      </c>
    </row>
    <row r="996" spans="1:6" x14ac:dyDescent="0.2">
      <c r="A996" s="5">
        <v>1443</v>
      </c>
      <c r="B996" s="19">
        <v>7.1726027397260275</v>
      </c>
      <c r="C996" s="5" t="s">
        <v>9</v>
      </c>
      <c r="D996" s="5">
        <v>5</v>
      </c>
      <c r="E996" s="5">
        <v>0.8</v>
      </c>
      <c r="F996" t="s">
        <v>7</v>
      </c>
    </row>
    <row r="997" spans="1:6" x14ac:dyDescent="0.2">
      <c r="A997" s="5">
        <v>1451</v>
      </c>
      <c r="B997" s="18">
        <v>6.8794520547945206</v>
      </c>
      <c r="C997" s="5" t="s">
        <v>10</v>
      </c>
      <c r="D997" s="5">
        <v>5</v>
      </c>
      <c r="E997" s="5">
        <v>0.15</v>
      </c>
      <c r="F997" t="s">
        <v>7</v>
      </c>
    </row>
    <row r="998" spans="1:6" x14ac:dyDescent="0.2">
      <c r="A998" s="5">
        <v>1490</v>
      </c>
      <c r="B998" s="18">
        <v>6.58</v>
      </c>
      <c r="C998" s="5" t="s">
        <v>10</v>
      </c>
      <c r="D998" s="5">
        <v>5</v>
      </c>
      <c r="E998" s="12">
        <v>0.05</v>
      </c>
      <c r="F998" t="s">
        <v>7</v>
      </c>
    </row>
    <row r="999" spans="1:6" x14ac:dyDescent="0.2">
      <c r="A999" s="5">
        <v>1500</v>
      </c>
      <c r="B999" s="18">
        <v>6.67</v>
      </c>
      <c r="C999" s="5" t="s">
        <v>9</v>
      </c>
      <c r="D999" s="5">
        <v>5</v>
      </c>
      <c r="E999" s="5">
        <v>0.6</v>
      </c>
      <c r="F999" t="s">
        <v>7</v>
      </c>
    </row>
    <row r="1000" spans="1:6" x14ac:dyDescent="0.2">
      <c r="A1000" s="5">
        <v>1505</v>
      </c>
      <c r="B1000" s="18">
        <v>7.3506849315068497</v>
      </c>
      <c r="C1000" s="5" t="s">
        <v>9</v>
      </c>
      <c r="D1000" s="5">
        <v>5</v>
      </c>
      <c r="E1000" s="5">
        <v>0.65</v>
      </c>
      <c r="F1000" t="s">
        <v>7</v>
      </c>
    </row>
    <row r="1001" spans="1:6" x14ac:dyDescent="0.2">
      <c r="A1001" s="5">
        <v>1509</v>
      </c>
      <c r="B1001" s="18">
        <v>5.7</v>
      </c>
      <c r="C1001" s="5" t="s">
        <v>10</v>
      </c>
      <c r="D1001" s="5">
        <v>5</v>
      </c>
      <c r="E1001" s="5">
        <v>0.35</v>
      </c>
      <c r="F1001" t="s">
        <v>7</v>
      </c>
    </row>
    <row r="1002" spans="1:6" x14ac:dyDescent="0.2">
      <c r="A1002" s="5">
        <v>1510</v>
      </c>
      <c r="B1002" s="18">
        <v>5.7</v>
      </c>
      <c r="C1002" s="5" t="s">
        <v>9</v>
      </c>
      <c r="D1002" s="5">
        <v>5</v>
      </c>
      <c r="E1002" s="5">
        <v>0.4</v>
      </c>
      <c r="F1002" t="s">
        <v>7</v>
      </c>
    </row>
    <row r="1003" spans="1:6" x14ac:dyDescent="0.2">
      <c r="A1003" s="5">
        <v>1536</v>
      </c>
      <c r="B1003" s="19">
        <v>11.361643835616439</v>
      </c>
      <c r="C1003" s="5" t="s">
        <v>10</v>
      </c>
      <c r="D1003" s="5">
        <v>5</v>
      </c>
      <c r="E1003" s="5">
        <v>0.6</v>
      </c>
      <c r="F1003" t="s">
        <v>7</v>
      </c>
    </row>
    <row r="1004" spans="1:6" x14ac:dyDescent="0.2">
      <c r="A1004" s="5">
        <v>1547</v>
      </c>
      <c r="B1004" s="18">
        <v>13.178082191780822</v>
      </c>
      <c r="C1004" s="5" t="s">
        <v>9</v>
      </c>
      <c r="D1004" s="5">
        <v>5</v>
      </c>
      <c r="E1004" s="5">
        <v>0.75</v>
      </c>
      <c r="F1004" t="s">
        <v>7</v>
      </c>
    </row>
    <row r="1005" spans="1:6" x14ac:dyDescent="0.2">
      <c r="A1005" s="5">
        <v>1567</v>
      </c>
      <c r="B1005" s="19">
        <v>11.076712328767123</v>
      </c>
      <c r="C1005" s="5" t="s">
        <v>10</v>
      </c>
      <c r="D1005" s="5">
        <v>5</v>
      </c>
      <c r="E1005" s="5">
        <v>0.4</v>
      </c>
      <c r="F1005" t="s">
        <v>7</v>
      </c>
    </row>
    <row r="1006" spans="1:6" x14ac:dyDescent="0.2">
      <c r="A1006" s="5">
        <v>1572</v>
      </c>
      <c r="B1006" s="18">
        <v>11.323287671232876</v>
      </c>
      <c r="C1006" s="5" t="s">
        <v>10</v>
      </c>
      <c r="D1006" s="5">
        <v>5</v>
      </c>
      <c r="E1006" s="5">
        <v>0.45</v>
      </c>
      <c r="F1006" t="s">
        <v>7</v>
      </c>
    </row>
    <row r="1007" spans="1:6" x14ac:dyDescent="0.2">
      <c r="A1007" s="5">
        <v>1607</v>
      </c>
      <c r="B1007" s="18">
        <v>12.69041095890411</v>
      </c>
      <c r="C1007" s="5" t="s">
        <v>10</v>
      </c>
      <c r="D1007" s="5">
        <v>5</v>
      </c>
      <c r="E1007" s="5">
        <v>0.35</v>
      </c>
      <c r="F1007" t="s">
        <v>7</v>
      </c>
    </row>
    <row r="1008" spans="1:6" x14ac:dyDescent="0.2">
      <c r="A1008" s="5">
        <v>1616</v>
      </c>
      <c r="B1008" s="19">
        <v>10.854794520547944</v>
      </c>
      <c r="C1008" s="5" t="s">
        <v>9</v>
      </c>
      <c r="D1008" s="5">
        <v>5</v>
      </c>
      <c r="E1008" s="5">
        <v>0.65</v>
      </c>
      <c r="F1008" t="s">
        <v>7</v>
      </c>
    </row>
    <row r="1009" spans="1:6" x14ac:dyDescent="0.2">
      <c r="A1009" s="5">
        <v>1645</v>
      </c>
      <c r="B1009" s="19">
        <v>12.849315068493151</v>
      </c>
      <c r="C1009" s="5" t="s">
        <v>10</v>
      </c>
      <c r="D1009" s="5">
        <v>5</v>
      </c>
      <c r="E1009" s="5">
        <v>0.35</v>
      </c>
      <c r="F1009" t="s">
        <v>7</v>
      </c>
    </row>
    <row r="1010" spans="1:6" x14ac:dyDescent="0.2">
      <c r="A1010" s="5">
        <v>1676</v>
      </c>
      <c r="B1010" s="18">
        <v>7.26</v>
      </c>
      <c r="C1010" s="5" t="s">
        <v>9</v>
      </c>
      <c r="D1010" s="5">
        <v>5</v>
      </c>
      <c r="E1010" s="5">
        <v>0.55000000000000004</v>
      </c>
      <c r="F1010" t="s">
        <v>7</v>
      </c>
    </row>
    <row r="1011" spans="1:6" x14ac:dyDescent="0.2">
      <c r="A1011" s="5">
        <v>1715</v>
      </c>
      <c r="B1011" s="18">
        <v>7.44</v>
      </c>
      <c r="C1011" s="5" t="s">
        <v>10</v>
      </c>
      <c r="D1011" s="5">
        <v>5</v>
      </c>
      <c r="E1011" s="5">
        <v>0.5</v>
      </c>
      <c r="F1011" t="s">
        <v>7</v>
      </c>
    </row>
    <row r="1012" spans="1:6" x14ac:dyDescent="0.2">
      <c r="A1012" s="5">
        <v>1741</v>
      </c>
      <c r="B1012" s="18">
        <v>8.27</v>
      </c>
      <c r="C1012" s="5" t="s">
        <v>10</v>
      </c>
      <c r="D1012" s="5">
        <v>5</v>
      </c>
      <c r="E1012" s="5">
        <v>0.2</v>
      </c>
      <c r="F1012" t="s">
        <v>7</v>
      </c>
    </row>
    <row r="1013" spans="1:6" x14ac:dyDescent="0.2">
      <c r="A1013" s="5">
        <v>1751</v>
      </c>
      <c r="B1013" s="19">
        <v>6.82</v>
      </c>
      <c r="C1013" s="5" t="s">
        <v>9</v>
      </c>
      <c r="D1013" s="5">
        <v>5</v>
      </c>
      <c r="E1013" s="12">
        <v>0.2</v>
      </c>
      <c r="F1013" t="s">
        <v>7</v>
      </c>
    </row>
    <row r="1014" spans="1:6" x14ac:dyDescent="0.2">
      <c r="A1014" s="5">
        <v>1756</v>
      </c>
      <c r="B1014" s="18">
        <v>7.28</v>
      </c>
      <c r="C1014" s="5" t="s">
        <v>10</v>
      </c>
      <c r="D1014" s="5">
        <v>5</v>
      </c>
      <c r="E1014" s="5">
        <v>0.55000000000000004</v>
      </c>
      <c r="F1014" t="s">
        <v>7</v>
      </c>
    </row>
    <row r="1015" spans="1:6" x14ac:dyDescent="0.2">
      <c r="A1015" s="5">
        <v>1786</v>
      </c>
      <c r="B1015" s="18">
        <v>6.66</v>
      </c>
      <c r="C1015" s="5" t="s">
        <v>9</v>
      </c>
      <c r="D1015" s="5">
        <v>5</v>
      </c>
      <c r="E1015" s="5">
        <v>0.45</v>
      </c>
      <c r="F1015" t="s">
        <v>7</v>
      </c>
    </row>
    <row r="1016" spans="1:6" x14ac:dyDescent="0.2">
      <c r="A1016" s="5">
        <v>1828</v>
      </c>
      <c r="B1016" s="18">
        <v>7.59</v>
      </c>
      <c r="C1016" s="5" t="s">
        <v>9</v>
      </c>
      <c r="D1016" s="5">
        <v>5</v>
      </c>
      <c r="E1016" s="5">
        <v>0.7</v>
      </c>
      <c r="F1016" t="s">
        <v>7</v>
      </c>
    </row>
    <row r="1017" spans="1:6" x14ac:dyDescent="0.2">
      <c r="A1017" s="5">
        <v>1869</v>
      </c>
      <c r="B1017" s="18">
        <v>6.9</v>
      </c>
      <c r="C1017" s="5" t="s">
        <v>9</v>
      </c>
      <c r="D1017" s="5">
        <v>5</v>
      </c>
      <c r="E1017" s="5">
        <v>0.1</v>
      </c>
      <c r="F1017" t="s">
        <v>7</v>
      </c>
    </row>
    <row r="1018" spans="1:6" x14ac:dyDescent="0.2">
      <c r="A1018" s="5">
        <v>1875</v>
      </c>
      <c r="B1018" s="18">
        <v>8.8800000000000008</v>
      </c>
      <c r="C1018" s="5" t="s">
        <v>9</v>
      </c>
      <c r="D1018" s="5">
        <v>5</v>
      </c>
      <c r="E1018" s="5">
        <v>0.35</v>
      </c>
      <c r="F1018" t="s">
        <v>7</v>
      </c>
    </row>
    <row r="1019" spans="1:6" x14ac:dyDescent="0.2">
      <c r="A1019" s="5">
        <v>1878</v>
      </c>
      <c r="B1019" s="18">
        <v>7.43</v>
      </c>
      <c r="C1019" s="5" t="s">
        <v>9</v>
      </c>
      <c r="D1019" s="5">
        <v>5</v>
      </c>
      <c r="E1019" s="5">
        <v>0</v>
      </c>
      <c r="F1019" t="s">
        <v>7</v>
      </c>
    </row>
    <row r="1020" spans="1:6" x14ac:dyDescent="0.2">
      <c r="A1020" s="5">
        <v>1901</v>
      </c>
      <c r="B1020" s="18">
        <v>6.86</v>
      </c>
      <c r="C1020" s="5" t="s">
        <v>10</v>
      </c>
      <c r="D1020" s="5">
        <v>5</v>
      </c>
      <c r="E1020" s="5">
        <v>0.4</v>
      </c>
      <c r="F1020" t="s">
        <v>7</v>
      </c>
    </row>
    <row r="1021" spans="1:6" x14ac:dyDescent="0.2">
      <c r="A1021" s="5">
        <v>1912</v>
      </c>
      <c r="B1021" s="18">
        <v>6.8</v>
      </c>
      <c r="C1021" s="5" t="s">
        <v>9</v>
      </c>
      <c r="D1021" s="5">
        <v>5</v>
      </c>
      <c r="E1021" s="12">
        <v>0.5</v>
      </c>
      <c r="F1021" t="s">
        <v>7</v>
      </c>
    </row>
    <row r="1022" spans="1:6" x14ac:dyDescent="0.2">
      <c r="A1022" s="5">
        <v>1916</v>
      </c>
      <c r="B1022" s="18">
        <v>7.13</v>
      </c>
      <c r="C1022" s="5" t="s">
        <v>10</v>
      </c>
      <c r="D1022" s="5">
        <v>5</v>
      </c>
      <c r="E1022" s="5">
        <v>0.35</v>
      </c>
      <c r="F1022" t="s">
        <v>7</v>
      </c>
    </row>
    <row r="1023" spans="1:6" x14ac:dyDescent="0.2">
      <c r="A1023" s="5">
        <v>1947</v>
      </c>
      <c r="B1023" s="18">
        <v>6.83</v>
      </c>
      <c r="C1023" s="5" t="s">
        <v>10</v>
      </c>
      <c r="D1023" s="5">
        <v>5</v>
      </c>
      <c r="E1023" s="5">
        <v>0.45</v>
      </c>
      <c r="F1023" t="s">
        <v>7</v>
      </c>
    </row>
    <row r="1024" spans="1:6" x14ac:dyDescent="0.2">
      <c r="A1024" s="5">
        <v>1951</v>
      </c>
      <c r="B1024" s="18">
        <v>7.68</v>
      </c>
      <c r="C1024" s="5" t="s">
        <v>9</v>
      </c>
      <c r="D1024" s="5">
        <v>5</v>
      </c>
      <c r="E1024" s="5">
        <v>0.3</v>
      </c>
      <c r="F1024" t="s">
        <v>7</v>
      </c>
    </row>
    <row r="1025" spans="1:6" x14ac:dyDescent="0.2">
      <c r="A1025" s="5">
        <v>2009</v>
      </c>
      <c r="B1025" s="18">
        <v>5.66</v>
      </c>
      <c r="C1025" s="5" t="s">
        <v>10</v>
      </c>
      <c r="D1025" s="5">
        <v>5</v>
      </c>
      <c r="E1025" s="5">
        <v>0.4</v>
      </c>
      <c r="F1025" t="s">
        <v>7</v>
      </c>
    </row>
    <row r="1026" spans="1:6" x14ac:dyDescent="0.2">
      <c r="A1026" s="5">
        <v>2085</v>
      </c>
      <c r="B1026" s="18">
        <v>6.22</v>
      </c>
      <c r="C1026" s="5" t="s">
        <v>9</v>
      </c>
      <c r="D1026" s="5">
        <v>5</v>
      </c>
      <c r="E1026" s="5">
        <v>0.35</v>
      </c>
      <c r="F1026" t="s">
        <v>7</v>
      </c>
    </row>
    <row r="1027" spans="1:6" x14ac:dyDescent="0.2">
      <c r="A1027" s="5">
        <v>2090</v>
      </c>
      <c r="B1027" s="18">
        <v>6.41</v>
      </c>
      <c r="C1027" s="5" t="s">
        <v>9</v>
      </c>
      <c r="D1027" s="5">
        <v>5</v>
      </c>
      <c r="E1027" s="12">
        <v>0.2</v>
      </c>
      <c r="F1027" t="s">
        <v>7</v>
      </c>
    </row>
    <row r="1028" spans="1:6" x14ac:dyDescent="0.2">
      <c r="A1028" s="5">
        <v>2097</v>
      </c>
      <c r="B1028" s="19">
        <v>6.6684931506849319</v>
      </c>
      <c r="C1028" s="5" t="s">
        <v>10</v>
      </c>
      <c r="D1028" s="5">
        <v>5</v>
      </c>
      <c r="E1028" s="5">
        <v>0.5</v>
      </c>
      <c r="F1028" t="s">
        <v>7</v>
      </c>
    </row>
    <row r="1029" spans="1:6" x14ac:dyDescent="0.2">
      <c r="A1029" s="5">
        <v>2136</v>
      </c>
      <c r="B1029" s="18">
        <v>6.36</v>
      </c>
      <c r="C1029" s="5" t="s">
        <v>9</v>
      </c>
      <c r="D1029" s="5">
        <v>5</v>
      </c>
      <c r="E1029" s="5">
        <v>0.25</v>
      </c>
      <c r="F1029" t="s">
        <v>7</v>
      </c>
    </row>
    <row r="1030" spans="1:6" x14ac:dyDescent="0.2">
      <c r="A1030" s="5">
        <v>2138</v>
      </c>
      <c r="B1030" s="18">
        <v>5.93</v>
      </c>
      <c r="C1030" s="5" t="s">
        <v>10</v>
      </c>
      <c r="D1030" s="5">
        <v>5</v>
      </c>
      <c r="E1030" s="5">
        <v>0.2</v>
      </c>
      <c r="F1030" t="s">
        <v>7</v>
      </c>
    </row>
    <row r="1031" spans="1:6" x14ac:dyDescent="0.2">
      <c r="A1031" s="5">
        <v>2151</v>
      </c>
      <c r="B1031" s="18">
        <v>6.25</v>
      </c>
      <c r="C1031" s="5" t="s">
        <v>10</v>
      </c>
      <c r="D1031" s="5">
        <v>5</v>
      </c>
      <c r="E1031" s="5">
        <v>0.15</v>
      </c>
      <c r="F1031" t="s">
        <v>7</v>
      </c>
    </row>
    <row r="1032" spans="1:6" x14ac:dyDescent="0.2">
      <c r="A1032" s="5">
        <v>2160</v>
      </c>
      <c r="B1032" s="18">
        <v>9.5</v>
      </c>
      <c r="C1032" s="5" t="s">
        <v>10</v>
      </c>
      <c r="D1032" s="5">
        <v>5</v>
      </c>
      <c r="E1032" s="5">
        <v>0.24</v>
      </c>
      <c r="F1032" t="s">
        <v>7</v>
      </c>
    </row>
    <row r="1033" spans="1:6" x14ac:dyDescent="0.2">
      <c r="A1033" s="5">
        <v>2170</v>
      </c>
      <c r="B1033" s="18">
        <v>10.07</v>
      </c>
      <c r="C1033" s="5" t="s">
        <v>9</v>
      </c>
      <c r="D1033" s="5">
        <v>5</v>
      </c>
      <c r="E1033" s="5">
        <v>0.35</v>
      </c>
      <c r="F1033" t="s">
        <v>7</v>
      </c>
    </row>
    <row r="1034" spans="1:6" x14ac:dyDescent="0.2">
      <c r="A1034" s="5">
        <v>2186</v>
      </c>
      <c r="B1034" s="18">
        <v>6.31</v>
      </c>
      <c r="C1034" s="5" t="s">
        <v>10</v>
      </c>
      <c r="D1034" s="5">
        <v>5</v>
      </c>
      <c r="E1034" s="5">
        <v>0.45</v>
      </c>
      <c r="F1034" t="s">
        <v>7</v>
      </c>
    </row>
    <row r="1035" spans="1:6" x14ac:dyDescent="0.2">
      <c r="A1035" s="5">
        <v>2196</v>
      </c>
      <c r="B1035" s="19">
        <v>13.167123287671233</v>
      </c>
      <c r="C1035" s="5" t="s">
        <v>10</v>
      </c>
      <c r="D1035" s="5">
        <v>5</v>
      </c>
      <c r="E1035" s="5">
        <v>0.45</v>
      </c>
      <c r="F1035" t="s">
        <v>7</v>
      </c>
    </row>
    <row r="1036" spans="1:6" x14ac:dyDescent="0.2">
      <c r="A1036" s="5">
        <v>2203</v>
      </c>
      <c r="B1036" s="19">
        <v>12.895890410958904</v>
      </c>
      <c r="C1036" s="5" t="s">
        <v>9</v>
      </c>
      <c r="D1036" s="5">
        <v>5</v>
      </c>
      <c r="E1036" s="5">
        <v>0.4</v>
      </c>
      <c r="F1036" t="s">
        <v>7</v>
      </c>
    </row>
    <row r="1037" spans="1:6" x14ac:dyDescent="0.2">
      <c r="A1037" s="5">
        <v>2214</v>
      </c>
      <c r="B1037" s="18">
        <v>6.12</v>
      </c>
      <c r="C1037" s="5" t="s">
        <v>9</v>
      </c>
      <c r="D1037" s="5">
        <v>5</v>
      </c>
      <c r="E1037" s="12">
        <v>0.55000000000000004</v>
      </c>
      <c r="F1037" t="s">
        <v>7</v>
      </c>
    </row>
    <row r="1038" spans="1:6" x14ac:dyDescent="0.2">
      <c r="A1038" s="5">
        <v>2247</v>
      </c>
      <c r="B1038" s="18">
        <v>10.15</v>
      </c>
      <c r="C1038" s="5" t="s">
        <v>9</v>
      </c>
      <c r="D1038" s="5">
        <v>5</v>
      </c>
      <c r="E1038" s="5">
        <v>0.3</v>
      </c>
      <c r="F1038" t="s">
        <v>7</v>
      </c>
    </row>
    <row r="1039" spans="1:6" x14ac:dyDescent="0.2">
      <c r="A1039" s="5">
        <v>2252</v>
      </c>
      <c r="B1039" s="18">
        <v>8.17</v>
      </c>
      <c r="C1039" s="5" t="s">
        <v>9</v>
      </c>
      <c r="D1039" s="5">
        <v>5</v>
      </c>
      <c r="E1039" s="5">
        <v>0.6</v>
      </c>
      <c r="F1039" t="s">
        <v>7</v>
      </c>
    </row>
    <row r="1040" spans="1:6" x14ac:dyDescent="0.2">
      <c r="A1040" s="5">
        <v>2259</v>
      </c>
      <c r="B1040" s="18">
        <v>6.15</v>
      </c>
      <c r="C1040" s="5" t="s">
        <v>9</v>
      </c>
      <c r="D1040" s="5">
        <v>5</v>
      </c>
      <c r="E1040" s="5">
        <v>0.3</v>
      </c>
      <c r="F1040" t="s">
        <v>7</v>
      </c>
    </row>
    <row r="1041" spans="1:6" x14ac:dyDescent="0.2">
      <c r="A1041" s="5">
        <v>2261</v>
      </c>
      <c r="B1041" s="18">
        <v>6.19</v>
      </c>
      <c r="C1041" s="5" t="s">
        <v>9</v>
      </c>
      <c r="D1041" s="5">
        <v>5</v>
      </c>
      <c r="E1041" s="5">
        <v>0.45</v>
      </c>
      <c r="F1041" t="s">
        <v>7</v>
      </c>
    </row>
    <row r="1042" spans="1:6" x14ac:dyDescent="0.2">
      <c r="A1042" s="5">
        <v>2269</v>
      </c>
      <c r="B1042" s="18">
        <v>6.27</v>
      </c>
      <c r="C1042" s="5" t="s">
        <v>9</v>
      </c>
      <c r="D1042" s="5">
        <v>5</v>
      </c>
      <c r="E1042" s="12">
        <v>0.5</v>
      </c>
      <c r="F1042" t="s">
        <v>7</v>
      </c>
    </row>
    <row r="1043" spans="1:6" x14ac:dyDescent="0.2">
      <c r="A1043" s="5">
        <v>2273</v>
      </c>
      <c r="B1043" s="18">
        <v>6.52</v>
      </c>
      <c r="C1043" s="5" t="s">
        <v>9</v>
      </c>
      <c r="D1043" s="5">
        <v>5</v>
      </c>
      <c r="E1043" s="5">
        <v>0.45</v>
      </c>
      <c r="F1043" t="s">
        <v>7</v>
      </c>
    </row>
    <row r="1044" spans="1:6" x14ac:dyDescent="0.2">
      <c r="A1044" s="5">
        <v>2284</v>
      </c>
      <c r="B1044" s="18">
        <v>8.66</v>
      </c>
      <c r="C1044" s="5" t="s">
        <v>9</v>
      </c>
      <c r="D1044" s="5">
        <v>5</v>
      </c>
      <c r="E1044" s="5">
        <v>0.25</v>
      </c>
      <c r="F1044" t="s">
        <v>7</v>
      </c>
    </row>
    <row r="1045" spans="1:6" x14ac:dyDescent="0.2">
      <c r="A1045" s="5">
        <v>2294</v>
      </c>
      <c r="B1045" s="18">
        <v>6.17</v>
      </c>
      <c r="C1045" s="5" t="s">
        <v>10</v>
      </c>
      <c r="D1045" s="5">
        <v>5</v>
      </c>
      <c r="E1045" s="5">
        <v>0.45</v>
      </c>
      <c r="F1045" t="s">
        <v>7</v>
      </c>
    </row>
    <row r="1046" spans="1:6" x14ac:dyDescent="0.2">
      <c r="A1046" s="5">
        <v>2315</v>
      </c>
      <c r="B1046" s="18">
        <v>11.512328767123288</v>
      </c>
      <c r="C1046" s="5" t="s">
        <v>9</v>
      </c>
      <c r="D1046" s="5">
        <v>5</v>
      </c>
      <c r="E1046" s="5">
        <v>0.45</v>
      </c>
      <c r="F1046" t="s">
        <v>7</v>
      </c>
    </row>
    <row r="1047" spans="1:6" x14ac:dyDescent="0.2">
      <c r="A1047" s="5">
        <v>2324</v>
      </c>
      <c r="B1047" s="18">
        <v>6.04</v>
      </c>
      <c r="C1047" s="5" t="s">
        <v>10</v>
      </c>
      <c r="D1047" s="5">
        <v>5</v>
      </c>
      <c r="E1047" s="5">
        <v>0.2</v>
      </c>
      <c r="F1047" t="s">
        <v>7</v>
      </c>
    </row>
    <row r="1048" spans="1:6" x14ac:dyDescent="0.2">
      <c r="A1048" s="5">
        <v>2331</v>
      </c>
      <c r="B1048" s="18">
        <v>6.11</v>
      </c>
      <c r="C1048" s="5" t="s">
        <v>9</v>
      </c>
      <c r="D1048" s="5">
        <v>5</v>
      </c>
      <c r="E1048" s="5">
        <v>0.22</v>
      </c>
      <c r="F1048" t="s">
        <v>7</v>
      </c>
    </row>
    <row r="1049" spans="1:6" x14ac:dyDescent="0.2">
      <c r="A1049" s="5">
        <v>2334</v>
      </c>
      <c r="B1049" s="18">
        <v>6.08</v>
      </c>
      <c r="C1049" s="5" t="s">
        <v>10</v>
      </c>
      <c r="D1049" s="5">
        <v>5</v>
      </c>
      <c r="E1049" s="12">
        <v>0.2</v>
      </c>
      <c r="F1049" t="s">
        <v>7</v>
      </c>
    </row>
    <row r="1050" spans="1:6" x14ac:dyDescent="0.2">
      <c r="A1050" s="5">
        <v>3004</v>
      </c>
      <c r="B1050" s="18">
        <v>9.3945205479452056</v>
      </c>
      <c r="C1050" s="5" t="s">
        <v>9</v>
      </c>
      <c r="D1050" s="5">
        <v>5</v>
      </c>
      <c r="E1050" s="5">
        <v>0.65</v>
      </c>
      <c r="F1050" t="s">
        <v>7</v>
      </c>
    </row>
    <row r="1051" spans="1:6" x14ac:dyDescent="0.2">
      <c r="A1051" s="5">
        <v>3008</v>
      </c>
      <c r="B1051" s="18">
        <v>11.797260273972602</v>
      </c>
      <c r="C1051" s="5" t="s">
        <v>10</v>
      </c>
      <c r="D1051" s="5">
        <v>5</v>
      </c>
      <c r="E1051" s="5">
        <v>0.45</v>
      </c>
      <c r="F1051" t="s">
        <v>7</v>
      </c>
    </row>
    <row r="1052" spans="1:6" x14ac:dyDescent="0.2">
      <c r="A1052" s="5">
        <v>3010</v>
      </c>
      <c r="B1052" s="18">
        <v>10.046575342465754</v>
      </c>
      <c r="C1052" s="5" t="s">
        <v>9</v>
      </c>
      <c r="D1052" s="5">
        <v>5</v>
      </c>
      <c r="E1052" s="5">
        <v>0.6</v>
      </c>
      <c r="F1052" t="s">
        <v>7</v>
      </c>
    </row>
    <row r="1053" spans="1:6" x14ac:dyDescent="0.2">
      <c r="A1053" s="5">
        <v>3012</v>
      </c>
      <c r="B1053" s="18">
        <v>9.7232876712328764</v>
      </c>
      <c r="C1053" s="5" t="s">
        <v>10</v>
      </c>
      <c r="D1053" s="5">
        <v>5</v>
      </c>
      <c r="E1053" s="5">
        <v>0.35</v>
      </c>
      <c r="F1053" t="s">
        <v>7</v>
      </c>
    </row>
    <row r="1054" spans="1:6" x14ac:dyDescent="0.2">
      <c r="A1054" s="5">
        <v>3013</v>
      </c>
      <c r="B1054" s="18">
        <v>7.8493150684931505</v>
      </c>
      <c r="C1054" s="5" t="s">
        <v>9</v>
      </c>
      <c r="D1054" s="5">
        <v>5</v>
      </c>
      <c r="E1054" s="5">
        <v>0.4</v>
      </c>
      <c r="F1054" t="s">
        <v>7</v>
      </c>
    </row>
    <row r="1055" spans="1:6" x14ac:dyDescent="0.2">
      <c r="A1055" s="5">
        <v>4004</v>
      </c>
      <c r="B1055" s="18">
        <v>9.5698630136986296</v>
      </c>
      <c r="C1055" s="5" t="s">
        <v>9</v>
      </c>
      <c r="D1055" s="5">
        <v>5</v>
      </c>
      <c r="E1055" s="5">
        <v>0.4</v>
      </c>
      <c r="F1055" t="s">
        <v>7</v>
      </c>
    </row>
    <row r="1056" spans="1:6" x14ac:dyDescent="0.2">
      <c r="A1056" s="5">
        <v>4005</v>
      </c>
      <c r="B1056" s="18">
        <v>11.232876712328768</v>
      </c>
      <c r="C1056" s="5" t="s">
        <v>10</v>
      </c>
      <c r="D1056" s="5">
        <v>5</v>
      </c>
      <c r="E1056" s="5">
        <v>0.4</v>
      </c>
      <c r="F1056" t="s">
        <v>7</v>
      </c>
    </row>
    <row r="1057" spans="1:6" x14ac:dyDescent="0.2">
      <c r="A1057" s="5">
        <v>4006</v>
      </c>
      <c r="B1057" s="18">
        <v>8.632876712328768</v>
      </c>
      <c r="C1057" s="5" t="s">
        <v>9</v>
      </c>
      <c r="D1057" s="5">
        <v>5</v>
      </c>
      <c r="E1057" s="5">
        <v>0.45</v>
      </c>
      <c r="F1057" t="s">
        <v>7</v>
      </c>
    </row>
    <row r="1058" spans="1:6" x14ac:dyDescent="0.2">
      <c r="A1058" s="5">
        <v>4007</v>
      </c>
      <c r="B1058" s="18">
        <v>6.7863013698630139</v>
      </c>
      <c r="C1058" s="5" t="s">
        <v>10</v>
      </c>
      <c r="D1058" s="5">
        <v>5</v>
      </c>
      <c r="E1058" s="5">
        <v>0.75</v>
      </c>
      <c r="F1058" t="s">
        <v>7</v>
      </c>
    </row>
    <row r="1059" spans="1:6" x14ac:dyDescent="0.2">
      <c r="A1059" s="5">
        <v>4008</v>
      </c>
      <c r="B1059" s="18">
        <v>10.531506849315068</v>
      </c>
      <c r="C1059" s="5" t="s">
        <v>10</v>
      </c>
      <c r="D1059" s="5">
        <v>5</v>
      </c>
      <c r="E1059" s="5">
        <v>0.4</v>
      </c>
      <c r="F1059" t="s">
        <v>7</v>
      </c>
    </row>
    <row r="1060" spans="1:6" x14ac:dyDescent="0.2">
      <c r="A1060" s="5">
        <v>4009</v>
      </c>
      <c r="B1060" s="18">
        <v>5.4082191780821915</v>
      </c>
      <c r="C1060" s="5" t="s">
        <v>10</v>
      </c>
      <c r="D1060" s="5">
        <v>5</v>
      </c>
      <c r="E1060" s="5">
        <v>0.3</v>
      </c>
      <c r="F1060" t="s">
        <v>7</v>
      </c>
    </row>
    <row r="1061" spans="1:6" x14ac:dyDescent="0.2">
      <c r="A1061" s="5">
        <v>4012</v>
      </c>
      <c r="B1061" s="18">
        <v>9.0356164383561648</v>
      </c>
      <c r="C1061" s="5" t="s">
        <v>10</v>
      </c>
      <c r="D1061" s="5">
        <v>5</v>
      </c>
      <c r="E1061" s="5">
        <v>0.4</v>
      </c>
      <c r="F1061" t="s">
        <v>7</v>
      </c>
    </row>
    <row r="1062" spans="1:6" x14ac:dyDescent="0.2">
      <c r="A1062" s="5">
        <v>4013</v>
      </c>
      <c r="B1062" s="18">
        <v>8.4876712328767123</v>
      </c>
      <c r="C1062" s="5" t="s">
        <v>10</v>
      </c>
      <c r="D1062" s="5">
        <v>5</v>
      </c>
      <c r="E1062" s="5">
        <v>0.35</v>
      </c>
      <c r="F1062" t="s">
        <v>7</v>
      </c>
    </row>
    <row r="1063" spans="1:6" x14ac:dyDescent="0.2">
      <c r="A1063" s="5">
        <v>4014</v>
      </c>
      <c r="B1063" s="18">
        <v>6.3561643835616435</v>
      </c>
      <c r="C1063" s="5" t="s">
        <v>10</v>
      </c>
      <c r="D1063" s="5">
        <v>5</v>
      </c>
      <c r="E1063" s="5">
        <v>0.4</v>
      </c>
      <c r="F1063" t="s">
        <v>7</v>
      </c>
    </row>
    <row r="1064" spans="1:6" x14ac:dyDescent="0.2">
      <c r="A1064" s="5">
        <v>4015</v>
      </c>
      <c r="B1064" s="18">
        <v>10.202739726027398</v>
      </c>
      <c r="C1064" s="5" t="s">
        <v>9</v>
      </c>
      <c r="D1064" s="5">
        <v>5</v>
      </c>
      <c r="E1064" s="5">
        <v>0.65</v>
      </c>
      <c r="F1064" t="s">
        <v>7</v>
      </c>
    </row>
    <row r="1065" spans="1:6" x14ac:dyDescent="0.2">
      <c r="A1065" s="5">
        <v>4017</v>
      </c>
      <c r="B1065" s="18">
        <v>5.3397260273972602</v>
      </c>
      <c r="C1065" s="5" t="s">
        <v>10</v>
      </c>
      <c r="D1065" s="5">
        <v>5</v>
      </c>
      <c r="E1065" s="5">
        <v>0.3</v>
      </c>
      <c r="F1065" t="s">
        <v>7</v>
      </c>
    </row>
    <row r="1066" spans="1:6" x14ac:dyDescent="0.2">
      <c r="A1066" s="5">
        <v>4018</v>
      </c>
      <c r="B1066" s="18">
        <v>6.3863013698630136</v>
      </c>
      <c r="C1066" s="5" t="s">
        <v>10</v>
      </c>
      <c r="D1066" s="5">
        <v>5</v>
      </c>
      <c r="E1066" s="5">
        <v>0.5</v>
      </c>
      <c r="F1066" t="s">
        <v>7</v>
      </c>
    </row>
    <row r="1067" spans="1:6" x14ac:dyDescent="0.2">
      <c r="A1067" s="5">
        <v>4022</v>
      </c>
      <c r="B1067" s="18">
        <v>5.5342465753424657</v>
      </c>
      <c r="C1067" s="5" t="s">
        <v>10</v>
      </c>
      <c r="D1067" s="5">
        <v>5</v>
      </c>
      <c r="E1067" s="5">
        <v>0.5</v>
      </c>
      <c r="F1067" t="s">
        <v>7</v>
      </c>
    </row>
    <row r="1068" spans="1:6" x14ac:dyDescent="0.2">
      <c r="A1068" s="5">
        <v>4025</v>
      </c>
      <c r="B1068" s="18">
        <v>9.0410958904109595</v>
      </c>
      <c r="C1068" s="5" t="s">
        <v>9</v>
      </c>
      <c r="D1068" s="5">
        <v>5</v>
      </c>
      <c r="E1068" s="5">
        <v>0.7</v>
      </c>
      <c r="F1068" t="s">
        <v>7</v>
      </c>
    </row>
    <row r="1069" spans="1:6" x14ac:dyDescent="0.2">
      <c r="A1069" s="5">
        <v>4026</v>
      </c>
      <c r="B1069" s="18">
        <v>13.002739726027396</v>
      </c>
      <c r="C1069" s="5" t="s">
        <v>10</v>
      </c>
      <c r="D1069" s="5">
        <v>5</v>
      </c>
      <c r="E1069" s="5">
        <v>0.7</v>
      </c>
      <c r="F1069" t="s">
        <v>7</v>
      </c>
    </row>
    <row r="1070" spans="1:6" x14ac:dyDescent="0.2">
      <c r="A1070" s="5">
        <v>4100</v>
      </c>
      <c r="B1070" s="16">
        <v>9.6054794520547944</v>
      </c>
      <c r="C1070" s="5" t="s">
        <v>9</v>
      </c>
      <c r="D1070" s="5">
        <v>5</v>
      </c>
      <c r="E1070" s="5">
        <v>0.7</v>
      </c>
      <c r="F1070" t="s">
        <v>7</v>
      </c>
    </row>
    <row r="1071" spans="1:6" x14ac:dyDescent="0.2">
      <c r="A1071" s="5">
        <v>4101</v>
      </c>
      <c r="B1071" s="18">
        <v>7.6849315068493151</v>
      </c>
      <c r="C1071" s="5" t="s">
        <v>9</v>
      </c>
      <c r="D1071" s="5">
        <v>5</v>
      </c>
      <c r="E1071" s="5">
        <v>0.7</v>
      </c>
      <c r="F1071" t="s">
        <v>7</v>
      </c>
    </row>
    <row r="1072" spans="1:6" x14ac:dyDescent="0.2">
      <c r="A1072" s="5">
        <v>4102</v>
      </c>
      <c r="B1072" s="16">
        <v>11.616438356164384</v>
      </c>
      <c r="C1072" s="5" t="s">
        <v>10</v>
      </c>
      <c r="D1072" s="5">
        <v>5</v>
      </c>
      <c r="E1072" s="5">
        <v>0.55000000000000004</v>
      </c>
      <c r="F1072" t="s">
        <v>7</v>
      </c>
    </row>
    <row r="1073" spans="1:6" x14ac:dyDescent="0.2">
      <c r="A1073" s="5">
        <v>4103</v>
      </c>
      <c r="B1073" s="18">
        <v>9.5123287671232877</v>
      </c>
      <c r="C1073" s="5" t="s">
        <v>9</v>
      </c>
      <c r="D1073" s="5">
        <v>5</v>
      </c>
      <c r="E1073" s="5">
        <v>0.4</v>
      </c>
      <c r="F1073" t="s">
        <v>7</v>
      </c>
    </row>
    <row r="1074" spans="1:6" x14ac:dyDescent="0.2">
      <c r="A1074" s="5">
        <v>4104</v>
      </c>
      <c r="B1074" s="16">
        <v>11.545205479452054</v>
      </c>
      <c r="C1074" s="5" t="s">
        <v>10</v>
      </c>
      <c r="D1074" s="5">
        <v>5</v>
      </c>
      <c r="E1074" s="5">
        <v>0.7</v>
      </c>
      <c r="F1074" t="s">
        <v>7</v>
      </c>
    </row>
    <row r="1075" spans="1:6" x14ac:dyDescent="0.2">
      <c r="A1075" s="5">
        <v>4107</v>
      </c>
      <c r="B1075" s="18">
        <v>7.4164383561643836</v>
      </c>
      <c r="C1075" s="5" t="s">
        <v>10</v>
      </c>
      <c r="D1075" s="5">
        <v>5</v>
      </c>
      <c r="E1075" s="5">
        <v>0.45</v>
      </c>
      <c r="F1075" t="s">
        <v>7</v>
      </c>
    </row>
    <row r="1076" spans="1:6" x14ac:dyDescent="0.2">
      <c r="A1076" s="5">
        <v>4108</v>
      </c>
      <c r="B1076" s="18">
        <v>4.6301369863013697</v>
      </c>
      <c r="C1076" s="5" t="s">
        <v>10</v>
      </c>
      <c r="D1076" s="5">
        <v>5</v>
      </c>
      <c r="E1076" s="5">
        <v>0.25</v>
      </c>
      <c r="F1076" t="s">
        <v>7</v>
      </c>
    </row>
    <row r="1077" spans="1:6" x14ac:dyDescent="0.2">
      <c r="A1077" s="5">
        <v>4109</v>
      </c>
      <c r="B1077" s="18">
        <v>14.923287671232877</v>
      </c>
      <c r="C1077" s="5" t="s">
        <v>9</v>
      </c>
      <c r="D1077" s="5">
        <v>5</v>
      </c>
      <c r="E1077" s="5">
        <v>0.55000000000000004</v>
      </c>
      <c r="F1077" t="s">
        <v>7</v>
      </c>
    </row>
    <row r="1078" spans="1:6" x14ac:dyDescent="0.2">
      <c r="A1078" s="5">
        <v>4110</v>
      </c>
      <c r="B1078" s="18">
        <v>11.893150684931507</v>
      </c>
      <c r="C1078" s="5" t="s">
        <v>10</v>
      </c>
      <c r="D1078" s="5">
        <v>5</v>
      </c>
      <c r="E1078" s="5">
        <v>0.55000000000000004</v>
      </c>
      <c r="F1078" t="s">
        <v>7</v>
      </c>
    </row>
    <row r="1079" spans="1:6" x14ac:dyDescent="0.2">
      <c r="A1079" s="5">
        <v>4111</v>
      </c>
      <c r="B1079" s="18">
        <v>9.6109589041095891</v>
      </c>
      <c r="C1079" s="5" t="s">
        <v>10</v>
      </c>
      <c r="D1079" s="5">
        <v>5</v>
      </c>
      <c r="E1079" s="5">
        <v>0.75</v>
      </c>
      <c r="F1079" t="s">
        <v>7</v>
      </c>
    </row>
    <row r="1080" spans="1:6" x14ac:dyDescent="0.2">
      <c r="A1080" s="5">
        <v>4112</v>
      </c>
      <c r="B1080" s="18">
        <v>9.4219178082191775</v>
      </c>
      <c r="C1080" s="5" t="s">
        <v>10</v>
      </c>
      <c r="D1080" s="5">
        <v>5</v>
      </c>
      <c r="E1080" s="5">
        <v>0.2</v>
      </c>
      <c r="F1080" t="s">
        <v>7</v>
      </c>
    </row>
    <row r="1081" spans="1:6" x14ac:dyDescent="0.2">
      <c r="A1081" s="5">
        <v>4202</v>
      </c>
      <c r="B1081" s="18">
        <v>8.4273972602739722</v>
      </c>
      <c r="C1081" s="5" t="s">
        <v>9</v>
      </c>
      <c r="D1081" s="5">
        <v>5</v>
      </c>
      <c r="E1081" s="5">
        <v>0.4</v>
      </c>
      <c r="F1081" t="s">
        <v>7</v>
      </c>
    </row>
    <row r="1082" spans="1:6" x14ac:dyDescent="0.2">
      <c r="A1082" s="5">
        <v>4203</v>
      </c>
      <c r="B1082" s="18">
        <v>6.912328767123288</v>
      </c>
      <c r="C1082" s="5" t="s">
        <v>9</v>
      </c>
      <c r="D1082" s="5">
        <v>5</v>
      </c>
      <c r="E1082" s="5">
        <v>0.45</v>
      </c>
      <c r="F1082" t="s">
        <v>7</v>
      </c>
    </row>
    <row r="1083" spans="1:6" x14ac:dyDescent="0.2">
      <c r="A1083" s="5">
        <v>4204</v>
      </c>
      <c r="B1083" s="18">
        <v>14.578082191780823</v>
      </c>
      <c r="C1083" s="5" t="s">
        <v>10</v>
      </c>
      <c r="D1083" s="5">
        <v>5</v>
      </c>
      <c r="E1083" s="5">
        <v>0.25</v>
      </c>
      <c r="F1083" t="s">
        <v>7</v>
      </c>
    </row>
    <row r="1084" spans="1:6" x14ac:dyDescent="0.2">
      <c r="A1084" s="5">
        <v>5035</v>
      </c>
      <c r="B1084" s="18">
        <v>10.005479452054795</v>
      </c>
      <c r="C1084" s="5" t="s">
        <v>9</v>
      </c>
      <c r="D1084" s="5">
        <v>5</v>
      </c>
      <c r="E1084" s="5">
        <v>0.45</v>
      </c>
      <c r="F1084" t="s">
        <v>7</v>
      </c>
    </row>
    <row r="1085" spans="1:6" x14ac:dyDescent="0.2">
      <c r="A1085" s="5" t="s">
        <v>22</v>
      </c>
      <c r="B1085" s="18">
        <v>8.2899999999999991</v>
      </c>
      <c r="C1085" s="5" t="s">
        <v>9</v>
      </c>
      <c r="D1085" s="5">
        <v>5</v>
      </c>
      <c r="E1085" s="12">
        <v>0.35</v>
      </c>
      <c r="F1085" t="s">
        <v>7</v>
      </c>
    </row>
    <row r="1086" spans="1:6" x14ac:dyDescent="0.2">
      <c r="A1086" s="5" t="s">
        <v>23</v>
      </c>
      <c r="B1086" s="18">
        <v>6.18</v>
      </c>
      <c r="C1086" s="5" t="s">
        <v>10</v>
      </c>
      <c r="D1086" s="5">
        <v>5</v>
      </c>
      <c r="E1086" s="12">
        <v>0</v>
      </c>
      <c r="F1086" t="s">
        <v>7</v>
      </c>
    </row>
    <row r="1087" spans="1:6" x14ac:dyDescent="0.2">
      <c r="A1087" s="5" t="s">
        <v>61</v>
      </c>
      <c r="B1087" s="19">
        <v>5.4356164383561643</v>
      </c>
      <c r="C1087" s="5" t="s">
        <v>9</v>
      </c>
      <c r="D1087" s="5">
        <v>5</v>
      </c>
      <c r="E1087" s="5">
        <v>0.35</v>
      </c>
      <c r="F1087" t="s">
        <v>7</v>
      </c>
    </row>
    <row r="1088" spans="1:6" x14ac:dyDescent="0.2">
      <c r="A1088" s="5" t="s">
        <v>26</v>
      </c>
      <c r="B1088" s="18">
        <v>5.41</v>
      </c>
      <c r="C1088" s="5" t="s">
        <v>9</v>
      </c>
      <c r="D1088" s="5">
        <v>5</v>
      </c>
      <c r="E1088" s="5">
        <v>0.2</v>
      </c>
      <c r="F1088" t="s">
        <v>7</v>
      </c>
    </row>
    <row r="1089" spans="1:6" x14ac:dyDescent="0.2">
      <c r="A1089" s="5" t="s">
        <v>27</v>
      </c>
      <c r="B1089" s="18">
        <v>8.17</v>
      </c>
      <c r="C1089" s="5" t="s">
        <v>9</v>
      </c>
      <c r="D1089" s="5">
        <v>5</v>
      </c>
      <c r="E1089" s="5">
        <v>0.5</v>
      </c>
      <c r="F1089" t="s">
        <v>7</v>
      </c>
    </row>
    <row r="1090" spans="1:6" x14ac:dyDescent="0.2">
      <c r="A1090" s="5" t="s">
        <v>37</v>
      </c>
      <c r="B1090" s="18">
        <v>5.26</v>
      </c>
      <c r="C1090" s="5" t="s">
        <v>9</v>
      </c>
      <c r="D1090" s="5">
        <v>5</v>
      </c>
      <c r="E1090" s="5">
        <v>0.5</v>
      </c>
      <c r="F1090" t="s">
        <v>7</v>
      </c>
    </row>
    <row r="1091" spans="1:6" x14ac:dyDescent="0.2">
      <c r="A1091" s="5" t="s">
        <v>62</v>
      </c>
      <c r="B1091" s="19">
        <v>5.3342465753424655</v>
      </c>
      <c r="C1091" s="5" t="s">
        <v>9</v>
      </c>
      <c r="D1091" s="5">
        <v>5</v>
      </c>
      <c r="E1091" s="5">
        <v>0.55000000000000004</v>
      </c>
      <c r="F1091" t="s">
        <v>7</v>
      </c>
    </row>
    <row r="1092" spans="1:6" x14ac:dyDescent="0.2">
      <c r="A1092" s="5" t="s">
        <v>38</v>
      </c>
      <c r="B1092" s="18">
        <v>6.67</v>
      </c>
      <c r="C1092" s="5" t="s">
        <v>9</v>
      </c>
      <c r="D1092" s="5">
        <v>5</v>
      </c>
      <c r="E1092" s="5">
        <v>0.2</v>
      </c>
      <c r="F1092" t="s">
        <v>7</v>
      </c>
    </row>
    <row r="1093" spans="1:6" x14ac:dyDescent="0.2">
      <c r="A1093" s="5" t="s">
        <v>28</v>
      </c>
      <c r="B1093" s="18">
        <v>5.61</v>
      </c>
      <c r="C1093" s="5" t="s">
        <v>10</v>
      </c>
      <c r="D1093" s="5">
        <v>5</v>
      </c>
      <c r="E1093" s="5">
        <v>0.2</v>
      </c>
      <c r="F1093" t="s">
        <v>7</v>
      </c>
    </row>
    <row r="1094" spans="1:6" x14ac:dyDescent="0.2">
      <c r="A1094" s="5" t="s">
        <v>19</v>
      </c>
      <c r="B1094" s="18">
        <v>5.5</v>
      </c>
      <c r="C1094" s="5" t="s">
        <v>10</v>
      </c>
      <c r="D1094" s="5">
        <v>5</v>
      </c>
      <c r="E1094" s="5">
        <v>0.4</v>
      </c>
      <c r="F1094" t="s">
        <v>7</v>
      </c>
    </row>
    <row r="1095" spans="1:6" x14ac:dyDescent="0.2">
      <c r="A1095" s="5" t="s">
        <v>16</v>
      </c>
      <c r="B1095" s="18">
        <v>5.45</v>
      </c>
      <c r="C1095" s="5" t="s">
        <v>10</v>
      </c>
      <c r="D1095" s="5">
        <v>5</v>
      </c>
      <c r="E1095" s="5">
        <v>0.15</v>
      </c>
      <c r="F1095" t="s">
        <v>7</v>
      </c>
    </row>
    <row r="1096" spans="1:6" x14ac:dyDescent="0.2">
      <c r="A1096" s="5" t="s">
        <v>17</v>
      </c>
      <c r="B1096" s="18">
        <v>9.19</v>
      </c>
      <c r="C1096" s="5" t="s">
        <v>10</v>
      </c>
      <c r="D1096" s="5">
        <v>5</v>
      </c>
      <c r="E1096" s="5">
        <v>0.26</v>
      </c>
      <c r="F1096" t="s">
        <v>7</v>
      </c>
    </row>
    <row r="1097" spans="1:6" x14ac:dyDescent="0.2">
      <c r="A1097" s="5" t="s">
        <v>18</v>
      </c>
      <c r="B1097" s="18">
        <v>5.5</v>
      </c>
      <c r="C1097" s="5" t="s">
        <v>10</v>
      </c>
      <c r="D1097" s="5">
        <v>5</v>
      </c>
      <c r="E1097" s="5">
        <v>0.5</v>
      </c>
      <c r="F1097" t="s">
        <v>7</v>
      </c>
    </row>
    <row r="1098" spans="1:6" x14ac:dyDescent="0.2">
      <c r="A1098" s="5" t="s">
        <v>32</v>
      </c>
      <c r="B1098" s="18">
        <v>9.14</v>
      </c>
      <c r="C1098" s="5" t="s">
        <v>9</v>
      </c>
      <c r="D1098" s="5">
        <v>5</v>
      </c>
      <c r="E1098" s="5">
        <v>0.35</v>
      </c>
      <c r="F1098" t="s">
        <v>7</v>
      </c>
    </row>
    <row r="1099" spans="1:6" x14ac:dyDescent="0.2">
      <c r="A1099" s="5" t="s">
        <v>24</v>
      </c>
      <c r="B1099" s="18">
        <v>5.95</v>
      </c>
      <c r="C1099" s="5" t="s">
        <v>10</v>
      </c>
      <c r="D1099" s="5">
        <v>5</v>
      </c>
      <c r="E1099" s="5">
        <v>0.25</v>
      </c>
      <c r="F1099" t="s">
        <v>7</v>
      </c>
    </row>
    <row r="1100" spans="1:6" x14ac:dyDescent="0.2">
      <c r="A1100" s="5" t="s">
        <v>33</v>
      </c>
      <c r="B1100" s="18">
        <v>8.76</v>
      </c>
      <c r="C1100" s="5" t="s">
        <v>9</v>
      </c>
      <c r="D1100" s="5">
        <v>5</v>
      </c>
      <c r="E1100" s="5">
        <v>0.55000000000000004</v>
      </c>
      <c r="F1100" t="s">
        <v>7</v>
      </c>
    </row>
    <row r="1101" spans="1:6" x14ac:dyDescent="0.2">
      <c r="A1101" s="5" t="s">
        <v>31</v>
      </c>
      <c r="B1101" s="18">
        <v>4.87</v>
      </c>
      <c r="C1101" s="5" t="s">
        <v>10</v>
      </c>
      <c r="D1101" s="5">
        <v>5</v>
      </c>
      <c r="E1101" s="5">
        <v>0.25</v>
      </c>
      <c r="F1101" t="s">
        <v>7</v>
      </c>
    </row>
    <row r="1102" spans="1:6" x14ac:dyDescent="0.2">
      <c r="A1102" s="5" t="s">
        <v>20</v>
      </c>
      <c r="B1102" s="18">
        <v>8.31</v>
      </c>
      <c r="C1102" s="5" t="s">
        <v>9</v>
      </c>
      <c r="D1102" s="5">
        <v>5</v>
      </c>
      <c r="E1102" s="5">
        <v>0.35</v>
      </c>
      <c r="F1102" t="s">
        <v>7</v>
      </c>
    </row>
    <row r="1103" spans="1:6" x14ac:dyDescent="0.2">
      <c r="A1103" s="5" t="s">
        <v>66</v>
      </c>
      <c r="B1103" s="18">
        <v>4.956164383561644</v>
      </c>
      <c r="C1103" s="5" t="s">
        <v>10</v>
      </c>
      <c r="D1103" s="5">
        <v>5</v>
      </c>
      <c r="E1103" s="5">
        <v>0.2</v>
      </c>
      <c r="F1103" t="s">
        <v>7</v>
      </c>
    </row>
    <row r="1104" spans="1:6" x14ac:dyDescent="0.2">
      <c r="A1104" s="5" t="s">
        <v>25</v>
      </c>
      <c r="B1104" s="18">
        <v>4.5999999999999996</v>
      </c>
      <c r="C1104" s="5" t="s">
        <v>9</v>
      </c>
      <c r="D1104" s="5">
        <v>5</v>
      </c>
      <c r="E1104" s="5">
        <v>0.6</v>
      </c>
      <c r="F1104" t="s">
        <v>7</v>
      </c>
    </row>
    <row r="1105" spans="1:6" x14ac:dyDescent="0.2">
      <c r="A1105" s="5" t="s">
        <v>21</v>
      </c>
      <c r="B1105" s="18">
        <v>8.84</v>
      </c>
      <c r="C1105" s="5" t="s">
        <v>9</v>
      </c>
      <c r="D1105" s="5">
        <v>5</v>
      </c>
      <c r="E1105" s="5">
        <v>0.5</v>
      </c>
      <c r="F1105" t="s">
        <v>7</v>
      </c>
    </row>
    <row r="1106" spans="1:6" x14ac:dyDescent="0.2">
      <c r="A1106" s="5" t="s">
        <v>43</v>
      </c>
      <c r="B1106" s="18">
        <v>4.91</v>
      </c>
      <c r="C1106" s="5" t="s">
        <v>10</v>
      </c>
      <c r="D1106" s="5">
        <v>5</v>
      </c>
      <c r="E1106" s="5">
        <v>0.3</v>
      </c>
      <c r="F1106" t="s">
        <v>7</v>
      </c>
    </row>
    <row r="1107" spans="1:6" x14ac:dyDescent="0.2">
      <c r="A1107" s="5" t="s">
        <v>44</v>
      </c>
      <c r="B1107" s="18">
        <v>8.6199999999999992</v>
      </c>
      <c r="C1107" s="5" t="s">
        <v>9</v>
      </c>
      <c r="D1107" s="5">
        <v>5</v>
      </c>
      <c r="E1107" s="5">
        <v>0.35</v>
      </c>
      <c r="F1107" t="s">
        <v>7</v>
      </c>
    </row>
    <row r="1108" spans="1:6" x14ac:dyDescent="0.2">
      <c r="A1108" s="5" t="s">
        <v>29</v>
      </c>
      <c r="B1108" s="18">
        <v>4.8600000000000003</v>
      </c>
      <c r="C1108" s="5" t="s">
        <v>10</v>
      </c>
      <c r="D1108" s="5">
        <v>5</v>
      </c>
      <c r="E1108" s="5">
        <v>0.25</v>
      </c>
      <c r="F1108" t="s">
        <v>7</v>
      </c>
    </row>
    <row r="1109" spans="1:6" x14ac:dyDescent="0.2">
      <c r="A1109" s="5" t="s">
        <v>39</v>
      </c>
      <c r="B1109" s="18">
        <v>4.8600000000000003</v>
      </c>
      <c r="C1109" s="5" t="s">
        <v>9</v>
      </c>
      <c r="D1109" s="5">
        <v>5</v>
      </c>
      <c r="E1109" s="5">
        <v>0.3</v>
      </c>
      <c r="F1109" t="s">
        <v>7</v>
      </c>
    </row>
    <row r="1110" spans="1:6" x14ac:dyDescent="0.2">
      <c r="A1110" s="5" t="s">
        <v>40</v>
      </c>
      <c r="B1110" s="18">
        <v>7</v>
      </c>
      <c r="C1110" s="5" t="s">
        <v>10</v>
      </c>
      <c r="D1110" s="5">
        <v>5</v>
      </c>
      <c r="E1110" s="5">
        <v>0.1</v>
      </c>
      <c r="F1110" t="s">
        <v>7</v>
      </c>
    </row>
    <row r="1111" spans="1:6" x14ac:dyDescent="0.2">
      <c r="A1111" s="5" t="s">
        <v>41</v>
      </c>
      <c r="B1111" s="18">
        <v>8.4</v>
      </c>
      <c r="C1111" s="5" t="s">
        <v>9</v>
      </c>
      <c r="D1111" s="5">
        <v>5</v>
      </c>
      <c r="E1111" s="5">
        <v>0.2</v>
      </c>
      <c r="F1111" t="s">
        <v>7</v>
      </c>
    </row>
    <row r="1112" spans="1:6" x14ac:dyDescent="0.2">
      <c r="A1112" s="5" t="s">
        <v>54</v>
      </c>
      <c r="B1112" s="19">
        <v>5.6739726027397257</v>
      </c>
      <c r="C1112" s="5" t="s">
        <v>9</v>
      </c>
      <c r="D1112" s="5">
        <v>5</v>
      </c>
      <c r="E1112" s="5">
        <v>0.65</v>
      </c>
      <c r="F1112" t="s">
        <v>7</v>
      </c>
    </row>
    <row r="1113" spans="1:6" x14ac:dyDescent="0.2">
      <c r="A1113" s="5" t="s">
        <v>30</v>
      </c>
      <c r="B1113" s="18">
        <v>4.5999999999999996</v>
      </c>
      <c r="C1113" s="5" t="s">
        <v>9</v>
      </c>
      <c r="D1113" s="5">
        <v>5</v>
      </c>
      <c r="E1113" s="5">
        <v>0.35</v>
      </c>
      <c r="F1113" t="s">
        <v>7</v>
      </c>
    </row>
    <row r="1114" spans="1:6" x14ac:dyDescent="0.2">
      <c r="A1114" s="5" t="s">
        <v>55</v>
      </c>
      <c r="B1114" s="19">
        <v>5.4767123287671229</v>
      </c>
      <c r="C1114" s="5" t="s">
        <v>9</v>
      </c>
      <c r="D1114" s="5">
        <v>5</v>
      </c>
      <c r="E1114" s="5">
        <v>0.45</v>
      </c>
      <c r="F1114" t="s">
        <v>7</v>
      </c>
    </row>
    <row r="1115" spans="1:6" x14ac:dyDescent="0.2">
      <c r="A1115" s="5" t="s">
        <v>56</v>
      </c>
      <c r="B1115" s="19">
        <v>9.4328767123287669</v>
      </c>
      <c r="C1115" s="5" t="s">
        <v>9</v>
      </c>
      <c r="D1115" s="5">
        <v>5</v>
      </c>
      <c r="E1115" s="5">
        <v>0.7</v>
      </c>
      <c r="F1115" t="s">
        <v>7</v>
      </c>
    </row>
    <row r="1116" spans="1:6" x14ac:dyDescent="0.2">
      <c r="A1116" s="5" t="s">
        <v>34</v>
      </c>
      <c r="B1116" s="18">
        <v>4.26</v>
      </c>
      <c r="C1116" s="5" t="s">
        <v>10</v>
      </c>
      <c r="D1116" s="5">
        <v>5</v>
      </c>
      <c r="E1116" s="5">
        <v>0.45</v>
      </c>
      <c r="F1116" t="s">
        <v>7</v>
      </c>
    </row>
    <row r="1117" spans="1:6" x14ac:dyDescent="0.2">
      <c r="A1117" s="5" t="s">
        <v>35</v>
      </c>
      <c r="B1117" s="18">
        <v>10.08</v>
      </c>
      <c r="C1117" s="5" t="s">
        <v>10</v>
      </c>
      <c r="D1117" s="5">
        <v>5</v>
      </c>
      <c r="E1117" s="5">
        <v>0.5</v>
      </c>
      <c r="F1117" t="s">
        <v>7</v>
      </c>
    </row>
    <row r="1118" spans="1:6" x14ac:dyDescent="0.2">
      <c r="A1118" s="5" t="s">
        <v>67</v>
      </c>
      <c r="B1118" s="18">
        <v>4.4904109589041097</v>
      </c>
      <c r="C1118" s="5" t="s">
        <v>10</v>
      </c>
      <c r="D1118" s="5">
        <v>5</v>
      </c>
      <c r="E1118" s="5">
        <v>0.3</v>
      </c>
      <c r="F1118" t="s">
        <v>7</v>
      </c>
    </row>
    <row r="1119" spans="1:6" x14ac:dyDescent="0.2">
      <c r="A1119" s="5" t="s">
        <v>63</v>
      </c>
      <c r="B1119" s="19">
        <v>4.3068493150684928</v>
      </c>
      <c r="C1119" s="5" t="s">
        <v>9</v>
      </c>
      <c r="D1119" s="5">
        <v>5</v>
      </c>
      <c r="E1119" s="5">
        <v>0.8</v>
      </c>
      <c r="F1119" t="s">
        <v>7</v>
      </c>
    </row>
    <row r="1120" spans="1:6" x14ac:dyDescent="0.2">
      <c r="A1120" s="5" t="s">
        <v>45</v>
      </c>
      <c r="B1120" s="18">
        <v>4.3600000000000003</v>
      </c>
      <c r="C1120" s="5" t="s">
        <v>10</v>
      </c>
      <c r="D1120" s="5">
        <v>5</v>
      </c>
      <c r="E1120" s="5">
        <v>0.2</v>
      </c>
      <c r="F1120" t="s">
        <v>7</v>
      </c>
    </row>
    <row r="1121" spans="1:6" x14ac:dyDescent="0.2">
      <c r="A1121" s="5" t="s">
        <v>36</v>
      </c>
      <c r="B1121" s="18">
        <v>4.04</v>
      </c>
      <c r="C1121" s="5" t="s">
        <v>9</v>
      </c>
      <c r="D1121" s="5">
        <v>5</v>
      </c>
      <c r="E1121" s="5">
        <v>0.2</v>
      </c>
      <c r="F1121" t="s">
        <v>7</v>
      </c>
    </row>
    <row r="1122" spans="1:6" x14ac:dyDescent="0.2">
      <c r="A1122" s="5" t="s">
        <v>64</v>
      </c>
      <c r="B1122" s="19">
        <v>9.5424657534246577</v>
      </c>
      <c r="C1122" s="5" t="s">
        <v>10</v>
      </c>
      <c r="D1122" s="5">
        <v>5</v>
      </c>
      <c r="E1122" s="5">
        <v>0.6</v>
      </c>
      <c r="F1122" t="s">
        <v>7</v>
      </c>
    </row>
    <row r="1123" spans="1:6" x14ac:dyDescent="0.2">
      <c r="A1123" s="5" t="s">
        <v>69</v>
      </c>
      <c r="B1123" s="18">
        <v>3.8684931506849316</v>
      </c>
      <c r="C1123" s="5" t="s">
        <v>9</v>
      </c>
      <c r="D1123" s="5">
        <v>5</v>
      </c>
      <c r="E1123" s="5">
        <v>0.2</v>
      </c>
      <c r="F1123" t="s">
        <v>7</v>
      </c>
    </row>
    <row r="1124" spans="1:6" x14ac:dyDescent="0.2">
      <c r="A1124" s="5" t="s">
        <v>57</v>
      </c>
      <c r="B1124" s="19">
        <v>4.7780821917808218</v>
      </c>
      <c r="C1124" s="5" t="s">
        <v>10</v>
      </c>
      <c r="D1124" s="5">
        <v>5</v>
      </c>
      <c r="E1124" s="5">
        <v>0.35</v>
      </c>
      <c r="F1124" t="s">
        <v>7</v>
      </c>
    </row>
    <row r="1125" spans="1:6" x14ac:dyDescent="0.2">
      <c r="A1125" s="5" t="s">
        <v>49</v>
      </c>
      <c r="B1125" s="18">
        <v>11.27</v>
      </c>
      <c r="C1125" s="5" t="s">
        <v>10</v>
      </c>
      <c r="D1125" s="5">
        <v>5</v>
      </c>
      <c r="E1125" s="5">
        <v>0.55000000000000004</v>
      </c>
      <c r="F1125" t="s">
        <v>7</v>
      </c>
    </row>
    <row r="1126" spans="1:6" x14ac:dyDescent="0.2">
      <c r="A1126" s="5" t="s">
        <v>42</v>
      </c>
      <c r="B1126" s="18">
        <v>8.73</v>
      </c>
      <c r="C1126" s="5" t="s">
        <v>10</v>
      </c>
      <c r="D1126" s="5">
        <v>5</v>
      </c>
      <c r="E1126" s="5">
        <v>0.2</v>
      </c>
      <c r="F1126" t="s">
        <v>7</v>
      </c>
    </row>
    <row r="1127" spans="1:6" x14ac:dyDescent="0.2">
      <c r="A1127" s="5" t="s">
        <v>65</v>
      </c>
      <c r="B1127" s="19">
        <v>7.3178082191780822</v>
      </c>
      <c r="C1127" s="5" t="s">
        <v>10</v>
      </c>
      <c r="D1127" s="5">
        <v>5</v>
      </c>
      <c r="E1127" s="5">
        <v>0.5</v>
      </c>
      <c r="F1127" t="s">
        <v>7</v>
      </c>
    </row>
    <row r="1128" spans="1:6" x14ac:dyDescent="0.2">
      <c r="A1128" s="5">
        <v>846</v>
      </c>
      <c r="B1128" s="19">
        <v>13.83</v>
      </c>
      <c r="C1128" s="5" t="s">
        <v>10</v>
      </c>
      <c r="D1128" s="5">
        <v>5</v>
      </c>
      <c r="E1128" s="5">
        <v>0.5</v>
      </c>
      <c r="F1128" t="s">
        <v>7</v>
      </c>
    </row>
    <row r="1129" spans="1:6" x14ac:dyDescent="0.2">
      <c r="A1129" s="5">
        <v>21</v>
      </c>
      <c r="B1129" s="18">
        <v>13.906849315068493</v>
      </c>
      <c r="C1129" s="5" t="s">
        <v>9</v>
      </c>
      <c r="D1129" s="5">
        <v>8</v>
      </c>
      <c r="E1129" s="5">
        <v>0.6</v>
      </c>
      <c r="F1129" t="s">
        <v>7</v>
      </c>
    </row>
    <row r="1130" spans="1:6" x14ac:dyDescent="0.2">
      <c r="A1130" s="5">
        <v>60</v>
      </c>
      <c r="B1130" s="18">
        <v>13.947945205479453</v>
      </c>
      <c r="C1130" s="5" t="s">
        <v>10</v>
      </c>
      <c r="D1130" s="5">
        <v>8</v>
      </c>
      <c r="E1130" s="5">
        <v>0.5</v>
      </c>
      <c r="F1130" t="s">
        <v>7</v>
      </c>
    </row>
    <row r="1131" spans="1:6" x14ac:dyDescent="0.2">
      <c r="A1131" s="5">
        <v>82</v>
      </c>
      <c r="B1131" s="15">
        <v>14.416438356164383</v>
      </c>
      <c r="C1131" s="5" t="s">
        <v>10</v>
      </c>
      <c r="D1131" s="5">
        <v>8</v>
      </c>
      <c r="E1131" s="5">
        <v>0.35</v>
      </c>
      <c r="F1131" t="s">
        <v>7</v>
      </c>
    </row>
    <row r="1132" spans="1:6" x14ac:dyDescent="0.2">
      <c r="A1132" s="5">
        <v>208</v>
      </c>
      <c r="B1132" s="18">
        <v>11.586301369863014</v>
      </c>
      <c r="C1132" s="5" t="s">
        <v>9</v>
      </c>
      <c r="D1132" s="5">
        <v>8</v>
      </c>
      <c r="E1132" s="5">
        <v>0.45</v>
      </c>
      <c r="F1132" t="s">
        <v>7</v>
      </c>
    </row>
    <row r="1133" spans="1:6" x14ac:dyDescent="0.2">
      <c r="A1133" s="5">
        <v>233</v>
      </c>
      <c r="B1133" s="12">
        <v>12.405479452054795</v>
      </c>
      <c r="C1133" s="5" t="s">
        <v>9</v>
      </c>
      <c r="D1133" s="5">
        <v>8</v>
      </c>
      <c r="E1133" s="5">
        <v>0.65</v>
      </c>
      <c r="F1133" t="s">
        <v>7</v>
      </c>
    </row>
    <row r="1134" spans="1:6" x14ac:dyDescent="0.2">
      <c r="A1134" s="5">
        <v>366</v>
      </c>
      <c r="B1134" s="12">
        <v>12.821917808219178</v>
      </c>
      <c r="C1134" s="5" t="s">
        <v>9</v>
      </c>
      <c r="D1134" s="5">
        <v>8</v>
      </c>
      <c r="E1134" s="5">
        <v>0.65</v>
      </c>
      <c r="F1134" t="s">
        <v>7</v>
      </c>
    </row>
    <row r="1135" spans="1:6" x14ac:dyDescent="0.2">
      <c r="A1135" s="5">
        <v>408</v>
      </c>
      <c r="B1135" s="18">
        <v>13.920547945205479</v>
      </c>
      <c r="C1135" s="5" t="s">
        <v>10</v>
      </c>
      <c r="D1135" s="5">
        <v>8</v>
      </c>
      <c r="E1135" s="5">
        <v>0.5</v>
      </c>
      <c r="F1135" t="s">
        <v>7</v>
      </c>
    </row>
    <row r="1136" spans="1:6" x14ac:dyDescent="0.2">
      <c r="A1136" s="5">
        <v>488</v>
      </c>
      <c r="B1136" s="18">
        <v>11.268493150684931</v>
      </c>
      <c r="C1136" s="5" t="s">
        <v>9</v>
      </c>
      <c r="D1136" s="5">
        <v>8</v>
      </c>
      <c r="E1136" s="5">
        <v>0.35</v>
      </c>
      <c r="F1136" t="s">
        <v>7</v>
      </c>
    </row>
    <row r="1137" spans="1:6" x14ac:dyDescent="0.2">
      <c r="A1137" s="5">
        <v>727</v>
      </c>
      <c r="B1137" s="18">
        <v>11.671232876712329</v>
      </c>
      <c r="C1137" s="5" t="s">
        <v>9</v>
      </c>
      <c r="D1137" s="5">
        <v>8</v>
      </c>
      <c r="E1137" s="5">
        <v>0.8</v>
      </c>
      <c r="F1137" t="s">
        <v>7</v>
      </c>
    </row>
    <row r="1138" spans="1:6" x14ac:dyDescent="0.2">
      <c r="A1138" s="5">
        <v>754</v>
      </c>
      <c r="B1138" s="12">
        <v>12.882191780821918</v>
      </c>
      <c r="C1138" s="5" t="s">
        <v>9</v>
      </c>
      <c r="D1138" s="5">
        <v>8</v>
      </c>
      <c r="E1138" s="5">
        <v>0.45</v>
      </c>
      <c r="F1138" t="s">
        <v>7</v>
      </c>
    </row>
    <row r="1139" spans="1:6" x14ac:dyDescent="0.2">
      <c r="A1139" s="5">
        <v>773</v>
      </c>
      <c r="B1139" s="18">
        <v>12.106849315068493</v>
      </c>
      <c r="C1139" s="5" t="s">
        <v>10</v>
      </c>
      <c r="D1139" s="5">
        <v>8</v>
      </c>
      <c r="E1139" s="5">
        <v>0.5</v>
      </c>
      <c r="F1139" t="s">
        <v>7</v>
      </c>
    </row>
    <row r="1140" spans="1:6" x14ac:dyDescent="0.2">
      <c r="A1140" s="5">
        <v>775</v>
      </c>
      <c r="B1140" s="18">
        <v>11.561643835616438</v>
      </c>
      <c r="C1140" s="5" t="s">
        <v>10</v>
      </c>
      <c r="D1140" s="5">
        <v>8</v>
      </c>
      <c r="E1140" s="5">
        <v>0.45</v>
      </c>
      <c r="F1140" t="s">
        <v>7</v>
      </c>
    </row>
    <row r="1141" spans="1:6" x14ac:dyDescent="0.2">
      <c r="A1141" s="5">
        <v>788</v>
      </c>
      <c r="B1141" s="18">
        <v>11.624657534246575</v>
      </c>
      <c r="C1141" s="5" t="s">
        <v>9</v>
      </c>
      <c r="D1141" s="5">
        <v>8</v>
      </c>
      <c r="E1141" s="5">
        <v>0.35</v>
      </c>
      <c r="F1141" t="s">
        <v>7</v>
      </c>
    </row>
    <row r="1142" spans="1:6" x14ac:dyDescent="0.2">
      <c r="A1142" s="5">
        <v>803</v>
      </c>
      <c r="B1142" s="20">
        <v>12.043835616438356</v>
      </c>
      <c r="C1142" s="5" t="s">
        <v>10</v>
      </c>
      <c r="D1142" s="5">
        <v>8</v>
      </c>
      <c r="E1142" s="5">
        <v>0.8</v>
      </c>
      <c r="F1142" t="s">
        <v>7</v>
      </c>
    </row>
    <row r="1143" spans="1:6" x14ac:dyDescent="0.2">
      <c r="A1143" s="5">
        <v>862</v>
      </c>
      <c r="B1143" s="18">
        <v>11.493150684931507</v>
      </c>
      <c r="C1143" s="5" t="s">
        <v>9</v>
      </c>
      <c r="D1143" s="5">
        <v>8</v>
      </c>
      <c r="E1143" s="5">
        <v>0.75</v>
      </c>
      <c r="F1143" t="s">
        <v>7</v>
      </c>
    </row>
    <row r="1144" spans="1:6" x14ac:dyDescent="0.2">
      <c r="A1144" s="5">
        <v>930</v>
      </c>
      <c r="B1144" s="18">
        <v>13.698630136986301</v>
      </c>
      <c r="C1144" s="5" t="s">
        <v>9</v>
      </c>
      <c r="D1144" s="5">
        <v>8</v>
      </c>
      <c r="E1144" s="5">
        <v>0.65</v>
      </c>
      <c r="F1144" t="s">
        <v>7</v>
      </c>
    </row>
    <row r="1145" spans="1:6" x14ac:dyDescent="0.2">
      <c r="A1145" s="5">
        <v>970</v>
      </c>
      <c r="B1145" s="18">
        <v>10.32</v>
      </c>
      <c r="C1145" s="5" t="s">
        <v>9</v>
      </c>
      <c r="D1145" s="5">
        <v>8</v>
      </c>
      <c r="E1145" s="5">
        <v>0.2</v>
      </c>
      <c r="F1145" t="s">
        <v>7</v>
      </c>
    </row>
    <row r="1146" spans="1:6" x14ac:dyDescent="0.2">
      <c r="A1146" s="5">
        <v>1021</v>
      </c>
      <c r="B1146" s="18">
        <v>9.25</v>
      </c>
      <c r="C1146" s="5" t="s">
        <v>10</v>
      </c>
      <c r="D1146" s="5">
        <v>8</v>
      </c>
      <c r="E1146" s="5">
        <v>0.45</v>
      </c>
      <c r="F1146" t="s">
        <v>7</v>
      </c>
    </row>
    <row r="1147" spans="1:6" x14ac:dyDescent="0.2">
      <c r="A1147" s="5">
        <v>1024</v>
      </c>
      <c r="B1147" s="18">
        <v>12.043835616438356</v>
      </c>
      <c r="C1147" s="5" t="s">
        <v>9</v>
      </c>
      <c r="D1147" s="5">
        <v>8</v>
      </c>
      <c r="E1147" s="5">
        <v>0.6</v>
      </c>
      <c r="F1147" t="s">
        <v>7</v>
      </c>
    </row>
    <row r="1148" spans="1:6" x14ac:dyDescent="0.2">
      <c r="A1148" s="5">
        <v>1122</v>
      </c>
      <c r="B1148" s="18">
        <v>6.78</v>
      </c>
      <c r="C1148" s="5" t="s">
        <v>10</v>
      </c>
      <c r="D1148" s="5">
        <v>8</v>
      </c>
      <c r="E1148" s="5">
        <v>0.33</v>
      </c>
      <c r="F1148" t="s">
        <v>7</v>
      </c>
    </row>
    <row r="1149" spans="1:6" x14ac:dyDescent="0.2">
      <c r="A1149" s="5">
        <v>1193</v>
      </c>
      <c r="B1149" s="18">
        <v>13.931506849315069</v>
      </c>
      <c r="C1149" s="5" t="s">
        <v>10</v>
      </c>
      <c r="D1149" s="5">
        <v>8</v>
      </c>
      <c r="E1149" s="5">
        <v>0.35</v>
      </c>
      <c r="F1149" t="s">
        <v>7</v>
      </c>
    </row>
    <row r="1150" spans="1:6" x14ac:dyDescent="0.2">
      <c r="A1150" s="5">
        <v>1206</v>
      </c>
      <c r="B1150" s="18">
        <v>7.09</v>
      </c>
      <c r="C1150" s="5" t="s">
        <v>10</v>
      </c>
      <c r="D1150" s="5">
        <v>8</v>
      </c>
      <c r="E1150" s="5">
        <v>0.4</v>
      </c>
      <c r="F1150" t="s">
        <v>7</v>
      </c>
    </row>
    <row r="1151" spans="1:6" x14ac:dyDescent="0.2">
      <c r="A1151" s="5">
        <v>1241</v>
      </c>
      <c r="B1151" s="18">
        <v>6.93</v>
      </c>
      <c r="C1151" s="5" t="s">
        <v>9</v>
      </c>
      <c r="D1151" s="5">
        <v>8</v>
      </c>
      <c r="E1151" s="5">
        <v>0.45</v>
      </c>
      <c r="F1151" t="s">
        <v>7</v>
      </c>
    </row>
    <row r="1152" spans="1:6" x14ac:dyDescent="0.2">
      <c r="A1152" s="5">
        <v>1271</v>
      </c>
      <c r="B1152" s="19">
        <v>7.1424657534246574</v>
      </c>
      <c r="C1152" s="5" t="s">
        <v>10</v>
      </c>
      <c r="D1152" s="5">
        <v>8</v>
      </c>
      <c r="E1152" s="5">
        <v>0.6</v>
      </c>
      <c r="F1152" t="s">
        <v>7</v>
      </c>
    </row>
    <row r="1153" spans="1:6" x14ac:dyDescent="0.2">
      <c r="A1153" s="5">
        <v>1286</v>
      </c>
      <c r="B1153" s="19">
        <v>7.3671232876712329</v>
      </c>
      <c r="C1153" s="5" t="s">
        <v>9</v>
      </c>
      <c r="D1153" s="5">
        <v>8</v>
      </c>
      <c r="E1153" s="5">
        <v>0.45</v>
      </c>
      <c r="F1153" t="s">
        <v>7</v>
      </c>
    </row>
    <row r="1154" spans="1:6" x14ac:dyDescent="0.2">
      <c r="A1154" s="5">
        <v>1293</v>
      </c>
      <c r="B1154" s="19">
        <v>7.5205479452054798</v>
      </c>
      <c r="C1154" s="5" t="s">
        <v>9</v>
      </c>
      <c r="D1154" s="5">
        <v>8</v>
      </c>
      <c r="E1154" s="5">
        <v>0.45</v>
      </c>
      <c r="F1154" t="s">
        <v>7</v>
      </c>
    </row>
    <row r="1155" spans="1:6" x14ac:dyDescent="0.2">
      <c r="A1155" s="5">
        <v>1302</v>
      </c>
      <c r="B1155" s="18">
        <v>7.1</v>
      </c>
      <c r="C1155" s="5" t="s">
        <v>9</v>
      </c>
      <c r="D1155" s="5">
        <v>8</v>
      </c>
      <c r="E1155" s="5">
        <v>0.55000000000000004</v>
      </c>
      <c r="F1155" t="s">
        <v>7</v>
      </c>
    </row>
    <row r="1156" spans="1:6" x14ac:dyDescent="0.2">
      <c r="A1156" s="5">
        <v>1346</v>
      </c>
      <c r="B1156" s="18">
        <v>10.119999999999999</v>
      </c>
      <c r="C1156" s="5" t="s">
        <v>10</v>
      </c>
      <c r="D1156" s="5">
        <v>8</v>
      </c>
      <c r="E1156" s="5">
        <v>0.35</v>
      </c>
      <c r="F1156" t="s">
        <v>7</v>
      </c>
    </row>
    <row r="1157" spans="1:6" x14ac:dyDescent="0.2">
      <c r="A1157" s="5">
        <v>1443</v>
      </c>
      <c r="B1157" s="19">
        <v>7.1726027397260275</v>
      </c>
      <c r="C1157" s="5" t="s">
        <v>9</v>
      </c>
      <c r="D1157" s="5">
        <v>8</v>
      </c>
      <c r="E1157" s="5">
        <v>0.8</v>
      </c>
      <c r="F1157" t="s">
        <v>7</v>
      </c>
    </row>
    <row r="1158" spans="1:6" x14ac:dyDescent="0.2">
      <c r="A1158" s="5">
        <v>1451</v>
      </c>
      <c r="B1158" s="18">
        <v>6.8794520547945206</v>
      </c>
      <c r="C1158" s="5" t="s">
        <v>10</v>
      </c>
      <c r="D1158" s="5">
        <v>8</v>
      </c>
      <c r="E1158" s="5">
        <v>0.15</v>
      </c>
      <c r="F1158" t="s">
        <v>7</v>
      </c>
    </row>
    <row r="1159" spans="1:6" x14ac:dyDescent="0.2">
      <c r="A1159" s="5">
        <v>1490</v>
      </c>
      <c r="B1159" s="18">
        <v>6.58</v>
      </c>
      <c r="C1159" s="5" t="s">
        <v>10</v>
      </c>
      <c r="D1159" s="5">
        <v>8</v>
      </c>
      <c r="E1159" s="12">
        <v>0.05</v>
      </c>
      <c r="F1159" t="s">
        <v>7</v>
      </c>
    </row>
    <row r="1160" spans="1:6" x14ac:dyDescent="0.2">
      <c r="A1160" s="5">
        <v>1500</v>
      </c>
      <c r="B1160" s="18">
        <v>6.67</v>
      </c>
      <c r="C1160" s="5" t="s">
        <v>9</v>
      </c>
      <c r="D1160" s="5">
        <v>8</v>
      </c>
      <c r="E1160" s="5">
        <v>0.6</v>
      </c>
      <c r="F1160" t="s">
        <v>7</v>
      </c>
    </row>
    <row r="1161" spans="1:6" x14ac:dyDescent="0.2">
      <c r="A1161" s="5">
        <v>1505</v>
      </c>
      <c r="B1161" s="18">
        <v>7.3506849315068497</v>
      </c>
      <c r="C1161" s="5" t="s">
        <v>9</v>
      </c>
      <c r="D1161" s="5">
        <v>8</v>
      </c>
      <c r="E1161" s="5">
        <v>0.65</v>
      </c>
      <c r="F1161" t="s">
        <v>7</v>
      </c>
    </row>
    <row r="1162" spans="1:6" x14ac:dyDescent="0.2">
      <c r="A1162" s="5">
        <v>1509</v>
      </c>
      <c r="B1162" s="18">
        <v>5.7</v>
      </c>
      <c r="C1162" s="5" t="s">
        <v>10</v>
      </c>
      <c r="D1162" s="5">
        <v>8</v>
      </c>
      <c r="E1162" s="5">
        <v>0.35</v>
      </c>
      <c r="F1162" t="s">
        <v>7</v>
      </c>
    </row>
    <row r="1163" spans="1:6" x14ac:dyDescent="0.2">
      <c r="A1163" s="5">
        <v>1510</v>
      </c>
      <c r="B1163" s="18">
        <v>5.7</v>
      </c>
      <c r="C1163" s="5" t="s">
        <v>9</v>
      </c>
      <c r="D1163" s="5">
        <v>8</v>
      </c>
      <c r="E1163" s="5">
        <v>0.4</v>
      </c>
      <c r="F1163" t="s">
        <v>7</v>
      </c>
    </row>
    <row r="1164" spans="1:6" x14ac:dyDescent="0.2">
      <c r="A1164" s="5">
        <v>1536</v>
      </c>
      <c r="B1164" s="19">
        <v>11.361643835616439</v>
      </c>
      <c r="C1164" s="5" t="s">
        <v>10</v>
      </c>
      <c r="D1164" s="5">
        <v>8</v>
      </c>
      <c r="E1164" s="5">
        <v>0.6</v>
      </c>
      <c r="F1164" t="s">
        <v>7</v>
      </c>
    </row>
    <row r="1165" spans="1:6" x14ac:dyDescent="0.2">
      <c r="A1165" s="5">
        <v>1547</v>
      </c>
      <c r="B1165" s="18">
        <v>13.178082191780822</v>
      </c>
      <c r="C1165" s="5" t="s">
        <v>9</v>
      </c>
      <c r="D1165" s="5">
        <v>8</v>
      </c>
      <c r="E1165" s="5">
        <v>0.75</v>
      </c>
      <c r="F1165" t="s">
        <v>7</v>
      </c>
    </row>
    <row r="1166" spans="1:6" x14ac:dyDescent="0.2">
      <c r="A1166" s="5">
        <v>1567</v>
      </c>
      <c r="B1166" s="19">
        <v>11.076712328767123</v>
      </c>
      <c r="C1166" s="5" t="s">
        <v>10</v>
      </c>
      <c r="D1166" s="5">
        <v>8</v>
      </c>
      <c r="E1166" s="5">
        <v>0.4</v>
      </c>
      <c r="F1166" t="s">
        <v>7</v>
      </c>
    </row>
    <row r="1167" spans="1:6" x14ac:dyDescent="0.2">
      <c r="A1167" s="5">
        <v>1572</v>
      </c>
      <c r="B1167" s="18">
        <v>11.323287671232876</v>
      </c>
      <c r="C1167" s="5" t="s">
        <v>10</v>
      </c>
      <c r="D1167" s="5">
        <v>8</v>
      </c>
      <c r="E1167" s="5">
        <v>0.45</v>
      </c>
      <c r="F1167" t="s">
        <v>7</v>
      </c>
    </row>
    <row r="1168" spans="1:6" x14ac:dyDescent="0.2">
      <c r="A1168" s="5">
        <v>1607</v>
      </c>
      <c r="B1168" s="18">
        <v>12.69041095890411</v>
      </c>
      <c r="C1168" s="5" t="s">
        <v>10</v>
      </c>
      <c r="D1168" s="5">
        <v>8</v>
      </c>
      <c r="E1168" s="5">
        <v>0.35</v>
      </c>
      <c r="F1168" t="s">
        <v>7</v>
      </c>
    </row>
    <row r="1169" spans="1:6" x14ac:dyDescent="0.2">
      <c r="A1169" s="5">
        <v>1616</v>
      </c>
      <c r="B1169" s="19">
        <v>10.854794520547944</v>
      </c>
      <c r="C1169" s="5" t="s">
        <v>9</v>
      </c>
      <c r="D1169" s="5">
        <v>8</v>
      </c>
      <c r="E1169" s="5">
        <v>0.65</v>
      </c>
      <c r="F1169" t="s">
        <v>7</v>
      </c>
    </row>
    <row r="1170" spans="1:6" x14ac:dyDescent="0.2">
      <c r="A1170" s="5">
        <v>1645</v>
      </c>
      <c r="B1170" s="19">
        <v>12.849315068493151</v>
      </c>
      <c r="C1170" s="5" t="s">
        <v>10</v>
      </c>
      <c r="D1170" s="5">
        <v>8</v>
      </c>
      <c r="E1170" s="5">
        <v>0.35</v>
      </c>
      <c r="F1170" t="s">
        <v>7</v>
      </c>
    </row>
    <row r="1171" spans="1:6" x14ac:dyDescent="0.2">
      <c r="A1171" s="5">
        <v>1676</v>
      </c>
      <c r="B1171" s="18">
        <v>7.26</v>
      </c>
      <c r="C1171" s="5" t="s">
        <v>9</v>
      </c>
      <c r="D1171" s="5">
        <v>8</v>
      </c>
      <c r="E1171" s="5">
        <v>0.55000000000000004</v>
      </c>
      <c r="F1171" t="s">
        <v>7</v>
      </c>
    </row>
    <row r="1172" spans="1:6" x14ac:dyDescent="0.2">
      <c r="A1172" s="5">
        <v>1715</v>
      </c>
      <c r="B1172" s="18">
        <v>7.44</v>
      </c>
      <c r="C1172" s="5" t="s">
        <v>10</v>
      </c>
      <c r="D1172" s="5">
        <v>8</v>
      </c>
      <c r="E1172" s="5">
        <v>0.5</v>
      </c>
      <c r="F1172" t="s">
        <v>7</v>
      </c>
    </row>
    <row r="1173" spans="1:6" x14ac:dyDescent="0.2">
      <c r="A1173" s="5">
        <v>1741</v>
      </c>
      <c r="B1173" s="18">
        <v>8.27</v>
      </c>
      <c r="C1173" s="5" t="s">
        <v>10</v>
      </c>
      <c r="D1173" s="5">
        <v>8</v>
      </c>
      <c r="E1173" s="5">
        <v>0.2</v>
      </c>
      <c r="F1173" t="s">
        <v>7</v>
      </c>
    </row>
    <row r="1174" spans="1:6" x14ac:dyDescent="0.2">
      <c r="A1174" s="5">
        <v>1751</v>
      </c>
      <c r="B1174" s="19">
        <v>6.82</v>
      </c>
      <c r="C1174" s="5" t="s">
        <v>9</v>
      </c>
      <c r="D1174" s="5">
        <v>8</v>
      </c>
      <c r="E1174" s="12">
        <v>0.2</v>
      </c>
      <c r="F1174" t="s">
        <v>7</v>
      </c>
    </row>
    <row r="1175" spans="1:6" x14ac:dyDescent="0.2">
      <c r="A1175" s="5">
        <v>1756</v>
      </c>
      <c r="B1175" s="18">
        <v>7.28</v>
      </c>
      <c r="C1175" s="5" t="s">
        <v>10</v>
      </c>
      <c r="D1175" s="5">
        <v>8</v>
      </c>
      <c r="E1175" s="5">
        <v>0.55000000000000004</v>
      </c>
      <c r="F1175" t="s">
        <v>7</v>
      </c>
    </row>
    <row r="1176" spans="1:6" x14ac:dyDescent="0.2">
      <c r="A1176" s="5">
        <v>1786</v>
      </c>
      <c r="B1176" s="18">
        <v>6.66</v>
      </c>
      <c r="C1176" s="5" t="s">
        <v>9</v>
      </c>
      <c r="D1176" s="5">
        <v>8</v>
      </c>
      <c r="E1176" s="5">
        <v>0.45</v>
      </c>
      <c r="F1176" t="s">
        <v>7</v>
      </c>
    </row>
    <row r="1177" spans="1:6" x14ac:dyDescent="0.2">
      <c r="A1177" s="5">
        <v>1828</v>
      </c>
      <c r="B1177" s="18">
        <v>7.59</v>
      </c>
      <c r="C1177" s="5" t="s">
        <v>9</v>
      </c>
      <c r="D1177" s="5">
        <v>8</v>
      </c>
      <c r="E1177" s="5">
        <v>0.7</v>
      </c>
      <c r="F1177" t="s">
        <v>7</v>
      </c>
    </row>
    <row r="1178" spans="1:6" x14ac:dyDescent="0.2">
      <c r="A1178" s="5">
        <v>1869</v>
      </c>
      <c r="B1178" s="18">
        <v>6.9</v>
      </c>
      <c r="C1178" s="5" t="s">
        <v>9</v>
      </c>
      <c r="D1178" s="5">
        <v>8</v>
      </c>
      <c r="E1178" s="5">
        <v>0.1</v>
      </c>
      <c r="F1178" t="s">
        <v>7</v>
      </c>
    </row>
    <row r="1179" spans="1:6" x14ac:dyDescent="0.2">
      <c r="A1179" s="5">
        <v>1875</v>
      </c>
      <c r="B1179" s="18">
        <v>8.8800000000000008</v>
      </c>
      <c r="C1179" s="5" t="s">
        <v>9</v>
      </c>
      <c r="D1179" s="5">
        <v>8</v>
      </c>
      <c r="E1179" s="5">
        <v>0.35</v>
      </c>
      <c r="F1179" t="s">
        <v>7</v>
      </c>
    </row>
    <row r="1180" spans="1:6" x14ac:dyDescent="0.2">
      <c r="A1180" s="5">
        <v>1878</v>
      </c>
      <c r="B1180" s="18">
        <v>7.43</v>
      </c>
      <c r="C1180" s="5" t="s">
        <v>9</v>
      </c>
      <c r="D1180" s="5">
        <v>8</v>
      </c>
      <c r="E1180" s="5">
        <v>0</v>
      </c>
      <c r="F1180" t="s">
        <v>7</v>
      </c>
    </row>
    <row r="1181" spans="1:6" x14ac:dyDescent="0.2">
      <c r="A1181" s="5">
        <v>1901</v>
      </c>
      <c r="B1181" s="18">
        <v>6.86</v>
      </c>
      <c r="C1181" s="5" t="s">
        <v>10</v>
      </c>
      <c r="D1181" s="5">
        <v>8</v>
      </c>
      <c r="E1181" s="5">
        <v>0.4</v>
      </c>
      <c r="F1181" t="s">
        <v>7</v>
      </c>
    </row>
    <row r="1182" spans="1:6" x14ac:dyDescent="0.2">
      <c r="A1182" s="5">
        <v>1912</v>
      </c>
      <c r="B1182" s="18">
        <v>6.8</v>
      </c>
      <c r="C1182" s="5" t="s">
        <v>9</v>
      </c>
      <c r="D1182" s="5">
        <v>8</v>
      </c>
      <c r="E1182" s="12">
        <v>0.5</v>
      </c>
      <c r="F1182" t="s">
        <v>7</v>
      </c>
    </row>
    <row r="1183" spans="1:6" x14ac:dyDescent="0.2">
      <c r="A1183" s="5">
        <v>1916</v>
      </c>
      <c r="B1183" s="18">
        <v>7.13</v>
      </c>
      <c r="C1183" s="5" t="s">
        <v>10</v>
      </c>
      <c r="D1183" s="5">
        <v>8</v>
      </c>
      <c r="E1183" s="5">
        <v>0.35</v>
      </c>
      <c r="F1183" t="s">
        <v>7</v>
      </c>
    </row>
    <row r="1184" spans="1:6" x14ac:dyDescent="0.2">
      <c r="A1184" s="5">
        <v>1947</v>
      </c>
      <c r="B1184" s="18">
        <v>6.83</v>
      </c>
      <c r="C1184" s="5" t="s">
        <v>10</v>
      </c>
      <c r="D1184" s="5">
        <v>8</v>
      </c>
      <c r="E1184" s="5">
        <v>0.45</v>
      </c>
      <c r="F1184" t="s">
        <v>7</v>
      </c>
    </row>
    <row r="1185" spans="1:6" x14ac:dyDescent="0.2">
      <c r="A1185" s="5">
        <v>1951</v>
      </c>
      <c r="B1185" s="18">
        <v>7.68</v>
      </c>
      <c r="C1185" s="5" t="s">
        <v>9</v>
      </c>
      <c r="D1185" s="5">
        <v>8</v>
      </c>
      <c r="E1185" s="5">
        <v>0.3</v>
      </c>
      <c r="F1185" t="s">
        <v>7</v>
      </c>
    </row>
    <row r="1186" spans="1:6" x14ac:dyDescent="0.2">
      <c r="A1186" s="5">
        <v>2009</v>
      </c>
      <c r="B1186" s="18">
        <v>5.66</v>
      </c>
      <c r="C1186" s="5" t="s">
        <v>10</v>
      </c>
      <c r="D1186" s="5">
        <v>8</v>
      </c>
      <c r="E1186" s="5">
        <v>0.4</v>
      </c>
      <c r="F1186" t="s">
        <v>7</v>
      </c>
    </row>
    <row r="1187" spans="1:6" x14ac:dyDescent="0.2">
      <c r="A1187" s="5">
        <v>2085</v>
      </c>
      <c r="B1187" s="18">
        <v>6.22</v>
      </c>
      <c r="C1187" s="5" t="s">
        <v>9</v>
      </c>
      <c r="D1187" s="5">
        <v>8</v>
      </c>
      <c r="E1187" s="5">
        <v>0.35</v>
      </c>
      <c r="F1187" t="s">
        <v>7</v>
      </c>
    </row>
    <row r="1188" spans="1:6" x14ac:dyDescent="0.2">
      <c r="A1188" s="5">
        <v>2090</v>
      </c>
      <c r="B1188" s="18">
        <v>6.41</v>
      </c>
      <c r="C1188" s="5" t="s">
        <v>9</v>
      </c>
      <c r="D1188" s="5">
        <v>8</v>
      </c>
      <c r="E1188" s="12">
        <v>0.2</v>
      </c>
      <c r="F1188" t="s">
        <v>7</v>
      </c>
    </row>
    <row r="1189" spans="1:6" x14ac:dyDescent="0.2">
      <c r="A1189" s="5">
        <v>2097</v>
      </c>
      <c r="B1189" s="19">
        <v>6.6684931506849319</v>
      </c>
      <c r="C1189" s="5" t="s">
        <v>10</v>
      </c>
      <c r="D1189" s="5">
        <v>8</v>
      </c>
      <c r="E1189" s="5">
        <v>0.5</v>
      </c>
      <c r="F1189" t="s">
        <v>7</v>
      </c>
    </row>
    <row r="1190" spans="1:6" x14ac:dyDescent="0.2">
      <c r="A1190" s="5">
        <v>2136</v>
      </c>
      <c r="B1190" s="18">
        <v>6.36</v>
      </c>
      <c r="C1190" s="5" t="s">
        <v>9</v>
      </c>
      <c r="D1190" s="5">
        <v>8</v>
      </c>
      <c r="E1190" s="5">
        <v>0.25</v>
      </c>
      <c r="F1190" t="s">
        <v>7</v>
      </c>
    </row>
    <row r="1191" spans="1:6" x14ac:dyDescent="0.2">
      <c r="A1191" s="5">
        <v>2138</v>
      </c>
      <c r="B1191" s="18">
        <v>5.93</v>
      </c>
      <c r="C1191" s="5" t="s">
        <v>10</v>
      </c>
      <c r="D1191" s="5">
        <v>8</v>
      </c>
      <c r="E1191" s="5">
        <v>0.2</v>
      </c>
      <c r="F1191" t="s">
        <v>7</v>
      </c>
    </row>
    <row r="1192" spans="1:6" x14ac:dyDescent="0.2">
      <c r="A1192" s="5">
        <v>2151</v>
      </c>
      <c r="B1192" s="18">
        <v>6.25</v>
      </c>
      <c r="C1192" s="5" t="s">
        <v>10</v>
      </c>
      <c r="D1192" s="5">
        <v>8</v>
      </c>
      <c r="E1192" s="5">
        <v>0.15</v>
      </c>
      <c r="F1192" t="s">
        <v>7</v>
      </c>
    </row>
    <row r="1193" spans="1:6" x14ac:dyDescent="0.2">
      <c r="A1193" s="5">
        <v>2160</v>
      </c>
      <c r="B1193" s="18">
        <v>9.5</v>
      </c>
      <c r="C1193" s="5" t="s">
        <v>10</v>
      </c>
      <c r="D1193" s="5">
        <v>8</v>
      </c>
      <c r="E1193" s="5">
        <v>0.24</v>
      </c>
      <c r="F1193" t="s">
        <v>7</v>
      </c>
    </row>
    <row r="1194" spans="1:6" x14ac:dyDescent="0.2">
      <c r="A1194" s="5">
        <v>2170</v>
      </c>
      <c r="B1194" s="18">
        <v>10.07</v>
      </c>
      <c r="C1194" s="5" t="s">
        <v>9</v>
      </c>
      <c r="D1194" s="5">
        <v>8</v>
      </c>
      <c r="E1194" s="5">
        <v>0.35</v>
      </c>
      <c r="F1194" t="s">
        <v>7</v>
      </c>
    </row>
    <row r="1195" spans="1:6" x14ac:dyDescent="0.2">
      <c r="A1195" s="5">
        <v>2186</v>
      </c>
      <c r="B1195" s="18">
        <v>6.31</v>
      </c>
      <c r="C1195" s="5" t="s">
        <v>10</v>
      </c>
      <c r="D1195" s="5">
        <v>8</v>
      </c>
      <c r="E1195" s="5">
        <v>0.45</v>
      </c>
      <c r="F1195" t="s">
        <v>7</v>
      </c>
    </row>
    <row r="1196" spans="1:6" x14ac:dyDescent="0.2">
      <c r="A1196" s="5">
        <v>2196</v>
      </c>
      <c r="B1196" s="19">
        <v>13.167123287671233</v>
      </c>
      <c r="C1196" s="5" t="s">
        <v>10</v>
      </c>
      <c r="D1196" s="5">
        <v>8</v>
      </c>
      <c r="E1196" s="5">
        <v>0.45</v>
      </c>
      <c r="F1196" t="s">
        <v>7</v>
      </c>
    </row>
    <row r="1197" spans="1:6" x14ac:dyDescent="0.2">
      <c r="A1197" s="5">
        <v>2203</v>
      </c>
      <c r="B1197" s="19">
        <v>12.895890410958904</v>
      </c>
      <c r="C1197" s="5" t="s">
        <v>9</v>
      </c>
      <c r="D1197" s="5">
        <v>8</v>
      </c>
      <c r="E1197" s="5">
        <v>0.4</v>
      </c>
      <c r="F1197" t="s">
        <v>7</v>
      </c>
    </row>
    <row r="1198" spans="1:6" x14ac:dyDescent="0.2">
      <c r="A1198" s="5">
        <v>2214</v>
      </c>
      <c r="B1198" s="18">
        <v>6.12</v>
      </c>
      <c r="C1198" s="5" t="s">
        <v>9</v>
      </c>
      <c r="D1198" s="5">
        <v>8</v>
      </c>
      <c r="E1198" s="12">
        <v>0.55000000000000004</v>
      </c>
      <c r="F1198" t="s">
        <v>7</v>
      </c>
    </row>
    <row r="1199" spans="1:6" x14ac:dyDescent="0.2">
      <c r="A1199" s="5">
        <v>2247</v>
      </c>
      <c r="B1199" s="18">
        <v>10.15</v>
      </c>
      <c r="C1199" s="5" t="s">
        <v>9</v>
      </c>
      <c r="D1199" s="5">
        <v>8</v>
      </c>
      <c r="E1199" s="5">
        <v>0.3</v>
      </c>
      <c r="F1199" t="s">
        <v>7</v>
      </c>
    </row>
    <row r="1200" spans="1:6" x14ac:dyDescent="0.2">
      <c r="A1200" s="5">
        <v>2252</v>
      </c>
      <c r="B1200" s="18">
        <v>8.17</v>
      </c>
      <c r="C1200" s="5" t="s">
        <v>9</v>
      </c>
      <c r="D1200" s="5">
        <v>8</v>
      </c>
      <c r="E1200" s="5">
        <v>0.6</v>
      </c>
      <c r="F1200" t="s">
        <v>7</v>
      </c>
    </row>
    <row r="1201" spans="1:6" x14ac:dyDescent="0.2">
      <c r="A1201" s="5">
        <v>2259</v>
      </c>
      <c r="B1201" s="18">
        <v>6.15</v>
      </c>
      <c r="C1201" s="5" t="s">
        <v>9</v>
      </c>
      <c r="D1201" s="5">
        <v>8</v>
      </c>
      <c r="E1201" s="5">
        <v>0.3</v>
      </c>
      <c r="F1201" t="s">
        <v>7</v>
      </c>
    </row>
    <row r="1202" spans="1:6" x14ac:dyDescent="0.2">
      <c r="A1202" s="5">
        <v>2261</v>
      </c>
      <c r="B1202" s="18">
        <v>6.19</v>
      </c>
      <c r="C1202" s="5" t="s">
        <v>9</v>
      </c>
      <c r="D1202" s="5">
        <v>8</v>
      </c>
      <c r="E1202" s="5">
        <v>0.45</v>
      </c>
      <c r="F1202" t="s">
        <v>7</v>
      </c>
    </row>
    <row r="1203" spans="1:6" x14ac:dyDescent="0.2">
      <c r="A1203" s="5">
        <v>2269</v>
      </c>
      <c r="B1203" s="18">
        <v>6.27</v>
      </c>
      <c r="C1203" s="5" t="s">
        <v>9</v>
      </c>
      <c r="D1203" s="5">
        <v>8</v>
      </c>
      <c r="E1203" s="12">
        <v>0.5</v>
      </c>
      <c r="F1203" t="s">
        <v>7</v>
      </c>
    </row>
    <row r="1204" spans="1:6" x14ac:dyDescent="0.2">
      <c r="A1204" s="5">
        <v>2273</v>
      </c>
      <c r="B1204" s="18">
        <v>6.52</v>
      </c>
      <c r="C1204" s="5" t="s">
        <v>9</v>
      </c>
      <c r="D1204" s="5">
        <v>8</v>
      </c>
      <c r="E1204" s="5">
        <v>0.45</v>
      </c>
      <c r="F1204" t="s">
        <v>7</v>
      </c>
    </row>
    <row r="1205" spans="1:6" x14ac:dyDescent="0.2">
      <c r="A1205" s="5">
        <v>2284</v>
      </c>
      <c r="B1205" s="18">
        <v>8.66</v>
      </c>
      <c r="C1205" s="5" t="s">
        <v>9</v>
      </c>
      <c r="D1205" s="5">
        <v>8</v>
      </c>
      <c r="E1205" s="5">
        <v>0.25</v>
      </c>
      <c r="F1205" t="s">
        <v>7</v>
      </c>
    </row>
    <row r="1206" spans="1:6" x14ac:dyDescent="0.2">
      <c r="A1206" s="5">
        <v>2294</v>
      </c>
      <c r="B1206" s="18">
        <v>6.17</v>
      </c>
      <c r="C1206" s="5" t="s">
        <v>10</v>
      </c>
      <c r="D1206" s="5">
        <v>8</v>
      </c>
      <c r="E1206" s="5">
        <v>0.45</v>
      </c>
      <c r="F1206" t="s">
        <v>7</v>
      </c>
    </row>
    <row r="1207" spans="1:6" x14ac:dyDescent="0.2">
      <c r="A1207" s="5">
        <v>2315</v>
      </c>
      <c r="B1207" s="18">
        <v>11.512328767123288</v>
      </c>
      <c r="C1207" s="5" t="s">
        <v>9</v>
      </c>
      <c r="D1207" s="5">
        <v>8</v>
      </c>
      <c r="E1207" s="5">
        <v>0.45</v>
      </c>
      <c r="F1207" t="s">
        <v>7</v>
      </c>
    </row>
    <row r="1208" spans="1:6" x14ac:dyDescent="0.2">
      <c r="A1208" s="5">
        <v>2324</v>
      </c>
      <c r="B1208" s="18">
        <v>6.04</v>
      </c>
      <c r="C1208" s="5" t="s">
        <v>10</v>
      </c>
      <c r="D1208" s="5">
        <v>8</v>
      </c>
      <c r="E1208" s="5">
        <v>0.2</v>
      </c>
      <c r="F1208" t="s">
        <v>7</v>
      </c>
    </row>
    <row r="1209" spans="1:6" x14ac:dyDescent="0.2">
      <c r="A1209" s="5">
        <v>2331</v>
      </c>
      <c r="B1209" s="18">
        <v>6.11</v>
      </c>
      <c r="C1209" s="5" t="s">
        <v>9</v>
      </c>
      <c r="D1209" s="5">
        <v>8</v>
      </c>
      <c r="E1209" s="5">
        <v>0.22</v>
      </c>
      <c r="F1209" t="s">
        <v>7</v>
      </c>
    </row>
    <row r="1210" spans="1:6" x14ac:dyDescent="0.2">
      <c r="A1210" s="5">
        <v>2334</v>
      </c>
      <c r="B1210" s="18">
        <v>6.08</v>
      </c>
      <c r="C1210" s="5" t="s">
        <v>10</v>
      </c>
      <c r="D1210" s="5">
        <v>8</v>
      </c>
      <c r="E1210" s="12">
        <v>0.2</v>
      </c>
      <c r="F1210" t="s">
        <v>7</v>
      </c>
    </row>
    <row r="1211" spans="1:6" x14ac:dyDescent="0.2">
      <c r="A1211" s="5">
        <v>3004</v>
      </c>
      <c r="B1211" s="18">
        <v>9.3945205479452056</v>
      </c>
      <c r="C1211" s="5" t="s">
        <v>9</v>
      </c>
      <c r="D1211" s="5">
        <v>8</v>
      </c>
      <c r="E1211" s="5">
        <v>0.65</v>
      </c>
      <c r="F1211" t="s">
        <v>7</v>
      </c>
    </row>
    <row r="1212" spans="1:6" x14ac:dyDescent="0.2">
      <c r="A1212" s="5">
        <v>3008</v>
      </c>
      <c r="B1212" s="18">
        <v>11.797260273972602</v>
      </c>
      <c r="C1212" s="5" t="s">
        <v>10</v>
      </c>
      <c r="D1212" s="5">
        <v>8</v>
      </c>
      <c r="E1212" s="5">
        <v>0.45</v>
      </c>
      <c r="F1212" t="s">
        <v>7</v>
      </c>
    </row>
    <row r="1213" spans="1:6" x14ac:dyDescent="0.2">
      <c r="A1213" s="5">
        <v>3010</v>
      </c>
      <c r="B1213" s="18">
        <v>10.046575342465754</v>
      </c>
      <c r="C1213" s="5" t="s">
        <v>9</v>
      </c>
      <c r="D1213" s="5">
        <v>8</v>
      </c>
      <c r="E1213" s="5">
        <v>0.6</v>
      </c>
      <c r="F1213" t="s">
        <v>7</v>
      </c>
    </row>
    <row r="1214" spans="1:6" x14ac:dyDescent="0.2">
      <c r="A1214" s="5">
        <v>3012</v>
      </c>
      <c r="B1214" s="18">
        <v>9.7232876712328764</v>
      </c>
      <c r="C1214" s="5" t="s">
        <v>10</v>
      </c>
      <c r="D1214" s="5">
        <v>8</v>
      </c>
      <c r="E1214" s="5">
        <v>0.35</v>
      </c>
      <c r="F1214" t="s">
        <v>7</v>
      </c>
    </row>
    <row r="1215" spans="1:6" x14ac:dyDescent="0.2">
      <c r="A1215" s="5">
        <v>3013</v>
      </c>
      <c r="B1215" s="18">
        <v>7.8493150684931505</v>
      </c>
      <c r="C1215" s="5" t="s">
        <v>9</v>
      </c>
      <c r="D1215" s="5">
        <v>8</v>
      </c>
      <c r="E1215" s="5">
        <v>0.4</v>
      </c>
      <c r="F1215" t="s">
        <v>7</v>
      </c>
    </row>
    <row r="1216" spans="1:6" x14ac:dyDescent="0.2">
      <c r="A1216" s="5">
        <v>4004</v>
      </c>
      <c r="B1216" s="18">
        <v>9.5698630136986296</v>
      </c>
      <c r="C1216" s="5" t="s">
        <v>9</v>
      </c>
      <c r="D1216" s="5">
        <v>8</v>
      </c>
      <c r="E1216" s="5">
        <v>0.4</v>
      </c>
      <c r="F1216" t="s">
        <v>7</v>
      </c>
    </row>
    <row r="1217" spans="1:6" x14ac:dyDescent="0.2">
      <c r="A1217" s="5">
        <v>4005</v>
      </c>
      <c r="B1217" s="18">
        <v>11.232876712328768</v>
      </c>
      <c r="C1217" s="5" t="s">
        <v>10</v>
      </c>
      <c r="D1217" s="5">
        <v>8</v>
      </c>
      <c r="E1217" s="5">
        <v>0.4</v>
      </c>
      <c r="F1217" t="s">
        <v>7</v>
      </c>
    </row>
    <row r="1218" spans="1:6" x14ac:dyDescent="0.2">
      <c r="A1218" s="5">
        <v>4006</v>
      </c>
      <c r="B1218" s="18">
        <v>8.632876712328768</v>
      </c>
      <c r="C1218" s="5" t="s">
        <v>9</v>
      </c>
      <c r="D1218" s="5">
        <v>8</v>
      </c>
      <c r="E1218" s="5">
        <v>0.45</v>
      </c>
      <c r="F1218" t="s">
        <v>7</v>
      </c>
    </row>
    <row r="1219" spans="1:6" x14ac:dyDescent="0.2">
      <c r="A1219" s="5">
        <v>4007</v>
      </c>
      <c r="B1219" s="18">
        <v>6.7863013698630139</v>
      </c>
      <c r="C1219" s="5" t="s">
        <v>10</v>
      </c>
      <c r="D1219" s="5">
        <v>8</v>
      </c>
      <c r="E1219" s="5">
        <v>0.75</v>
      </c>
      <c r="F1219" t="s">
        <v>7</v>
      </c>
    </row>
    <row r="1220" spans="1:6" x14ac:dyDescent="0.2">
      <c r="A1220" s="5">
        <v>4008</v>
      </c>
      <c r="B1220" s="18">
        <v>10.531506849315068</v>
      </c>
      <c r="C1220" s="5" t="s">
        <v>10</v>
      </c>
      <c r="D1220" s="5">
        <v>8</v>
      </c>
      <c r="E1220" s="5">
        <v>0.4</v>
      </c>
      <c r="F1220" t="s">
        <v>7</v>
      </c>
    </row>
    <row r="1221" spans="1:6" x14ac:dyDescent="0.2">
      <c r="A1221" s="5">
        <v>4009</v>
      </c>
      <c r="B1221" s="18">
        <v>5.4082191780821915</v>
      </c>
      <c r="C1221" s="5" t="s">
        <v>10</v>
      </c>
      <c r="D1221" s="5">
        <v>8</v>
      </c>
      <c r="E1221" s="5">
        <v>0.3</v>
      </c>
      <c r="F1221" t="s">
        <v>7</v>
      </c>
    </row>
    <row r="1222" spans="1:6" x14ac:dyDescent="0.2">
      <c r="A1222" s="5">
        <v>4012</v>
      </c>
      <c r="B1222" s="18">
        <v>9.0356164383561648</v>
      </c>
      <c r="C1222" s="5" t="s">
        <v>10</v>
      </c>
      <c r="D1222" s="5">
        <v>8</v>
      </c>
      <c r="E1222" s="5">
        <v>0.4</v>
      </c>
      <c r="F1222" t="s">
        <v>7</v>
      </c>
    </row>
    <row r="1223" spans="1:6" x14ac:dyDescent="0.2">
      <c r="A1223" s="5">
        <v>4013</v>
      </c>
      <c r="B1223" s="18">
        <v>8.4876712328767123</v>
      </c>
      <c r="C1223" s="5" t="s">
        <v>10</v>
      </c>
      <c r="D1223" s="5">
        <v>8</v>
      </c>
      <c r="E1223" s="5">
        <v>0.35</v>
      </c>
      <c r="F1223" t="s">
        <v>7</v>
      </c>
    </row>
    <row r="1224" spans="1:6" x14ac:dyDescent="0.2">
      <c r="A1224" s="5">
        <v>4014</v>
      </c>
      <c r="B1224" s="18">
        <v>6.3561643835616435</v>
      </c>
      <c r="C1224" s="5" t="s">
        <v>10</v>
      </c>
      <c r="D1224" s="5">
        <v>8</v>
      </c>
      <c r="E1224" s="5">
        <v>0.4</v>
      </c>
      <c r="F1224" t="s">
        <v>7</v>
      </c>
    </row>
    <row r="1225" spans="1:6" x14ac:dyDescent="0.2">
      <c r="A1225" s="5">
        <v>4015</v>
      </c>
      <c r="B1225" s="18">
        <v>10.202739726027398</v>
      </c>
      <c r="C1225" s="5" t="s">
        <v>9</v>
      </c>
      <c r="D1225" s="5">
        <v>8</v>
      </c>
      <c r="E1225" s="5">
        <v>0.65</v>
      </c>
      <c r="F1225" t="s">
        <v>7</v>
      </c>
    </row>
    <row r="1226" spans="1:6" x14ac:dyDescent="0.2">
      <c r="A1226" s="5">
        <v>4017</v>
      </c>
      <c r="B1226" s="18">
        <v>5.3397260273972602</v>
      </c>
      <c r="C1226" s="5" t="s">
        <v>10</v>
      </c>
      <c r="D1226" s="5">
        <v>8</v>
      </c>
      <c r="E1226" s="5">
        <v>0.3</v>
      </c>
      <c r="F1226" t="s">
        <v>7</v>
      </c>
    </row>
    <row r="1227" spans="1:6" x14ac:dyDescent="0.2">
      <c r="A1227" s="5">
        <v>4018</v>
      </c>
      <c r="B1227" s="18">
        <v>6.3863013698630136</v>
      </c>
      <c r="C1227" s="5" t="s">
        <v>10</v>
      </c>
      <c r="D1227" s="5">
        <v>8</v>
      </c>
      <c r="E1227" s="5">
        <v>0.5</v>
      </c>
      <c r="F1227" t="s">
        <v>7</v>
      </c>
    </row>
    <row r="1228" spans="1:6" x14ac:dyDescent="0.2">
      <c r="A1228" s="5">
        <v>4022</v>
      </c>
      <c r="B1228" s="18">
        <v>5.5342465753424657</v>
      </c>
      <c r="C1228" s="5" t="s">
        <v>10</v>
      </c>
      <c r="D1228" s="5">
        <v>8</v>
      </c>
      <c r="E1228" s="5">
        <v>0.5</v>
      </c>
      <c r="F1228" t="s">
        <v>7</v>
      </c>
    </row>
    <row r="1229" spans="1:6" x14ac:dyDescent="0.2">
      <c r="A1229" s="5">
        <v>4025</v>
      </c>
      <c r="B1229" s="18">
        <v>9.0410958904109595</v>
      </c>
      <c r="C1229" s="5" t="s">
        <v>9</v>
      </c>
      <c r="D1229" s="5">
        <v>8</v>
      </c>
      <c r="E1229" s="5">
        <v>0.7</v>
      </c>
      <c r="F1229" t="s">
        <v>7</v>
      </c>
    </row>
    <row r="1230" spans="1:6" x14ac:dyDescent="0.2">
      <c r="A1230" s="5">
        <v>4026</v>
      </c>
      <c r="B1230" s="18">
        <v>13.002739726027396</v>
      </c>
      <c r="C1230" s="5" t="s">
        <v>10</v>
      </c>
      <c r="D1230" s="5">
        <v>8</v>
      </c>
      <c r="E1230" s="5">
        <v>0.7</v>
      </c>
      <c r="F1230" t="s">
        <v>7</v>
      </c>
    </row>
    <row r="1231" spans="1:6" x14ac:dyDescent="0.2">
      <c r="A1231" s="5">
        <v>4100</v>
      </c>
      <c r="B1231" s="16">
        <v>9.6054794520547944</v>
      </c>
      <c r="C1231" s="5" t="s">
        <v>9</v>
      </c>
      <c r="D1231" s="5">
        <v>8</v>
      </c>
      <c r="E1231" s="5">
        <v>0.7</v>
      </c>
      <c r="F1231" t="s">
        <v>7</v>
      </c>
    </row>
    <row r="1232" spans="1:6" x14ac:dyDescent="0.2">
      <c r="A1232" s="5">
        <v>4101</v>
      </c>
      <c r="B1232" s="18">
        <v>7.6849315068493151</v>
      </c>
      <c r="C1232" s="5" t="s">
        <v>9</v>
      </c>
      <c r="D1232" s="5">
        <v>8</v>
      </c>
      <c r="E1232" s="5">
        <v>0.7</v>
      </c>
      <c r="F1232" t="s">
        <v>7</v>
      </c>
    </row>
    <row r="1233" spans="1:6" x14ac:dyDescent="0.2">
      <c r="A1233" s="5">
        <v>4102</v>
      </c>
      <c r="B1233" s="16">
        <v>11.616438356164384</v>
      </c>
      <c r="C1233" s="5" t="s">
        <v>10</v>
      </c>
      <c r="D1233" s="5">
        <v>8</v>
      </c>
      <c r="E1233" s="5">
        <v>0.55000000000000004</v>
      </c>
      <c r="F1233" t="s">
        <v>7</v>
      </c>
    </row>
    <row r="1234" spans="1:6" x14ac:dyDescent="0.2">
      <c r="A1234" s="5">
        <v>4103</v>
      </c>
      <c r="B1234" s="18">
        <v>9.5123287671232877</v>
      </c>
      <c r="C1234" s="5" t="s">
        <v>9</v>
      </c>
      <c r="D1234" s="5">
        <v>8</v>
      </c>
      <c r="E1234" s="5">
        <v>0.4</v>
      </c>
      <c r="F1234" t="s">
        <v>7</v>
      </c>
    </row>
    <row r="1235" spans="1:6" x14ac:dyDescent="0.2">
      <c r="A1235" s="5">
        <v>4104</v>
      </c>
      <c r="B1235" s="16">
        <v>11.545205479452054</v>
      </c>
      <c r="C1235" s="5" t="s">
        <v>10</v>
      </c>
      <c r="D1235" s="5">
        <v>8</v>
      </c>
      <c r="E1235" s="5">
        <v>0.7</v>
      </c>
      <c r="F1235" t="s">
        <v>7</v>
      </c>
    </row>
    <row r="1236" spans="1:6" x14ac:dyDescent="0.2">
      <c r="A1236" s="5">
        <v>4107</v>
      </c>
      <c r="B1236" s="18">
        <v>7.4164383561643836</v>
      </c>
      <c r="C1236" s="5" t="s">
        <v>10</v>
      </c>
      <c r="D1236" s="5">
        <v>8</v>
      </c>
      <c r="E1236" s="5">
        <v>0.45</v>
      </c>
      <c r="F1236" t="s">
        <v>7</v>
      </c>
    </row>
    <row r="1237" spans="1:6" x14ac:dyDescent="0.2">
      <c r="A1237" s="5">
        <v>4108</v>
      </c>
      <c r="B1237" s="18">
        <v>4.6301369863013697</v>
      </c>
      <c r="C1237" s="5" t="s">
        <v>10</v>
      </c>
      <c r="D1237" s="5">
        <v>8</v>
      </c>
      <c r="E1237" s="5">
        <v>0.25</v>
      </c>
      <c r="F1237" t="s">
        <v>7</v>
      </c>
    </row>
    <row r="1238" spans="1:6" x14ac:dyDescent="0.2">
      <c r="A1238" s="5">
        <v>4109</v>
      </c>
      <c r="B1238" s="18">
        <v>14.923287671232877</v>
      </c>
      <c r="C1238" s="5" t="s">
        <v>9</v>
      </c>
      <c r="D1238" s="5">
        <v>8</v>
      </c>
      <c r="E1238" s="5">
        <v>0.55000000000000004</v>
      </c>
      <c r="F1238" t="s">
        <v>7</v>
      </c>
    </row>
    <row r="1239" spans="1:6" x14ac:dyDescent="0.2">
      <c r="A1239" s="5">
        <v>4110</v>
      </c>
      <c r="B1239" s="18">
        <v>11.893150684931507</v>
      </c>
      <c r="C1239" s="5" t="s">
        <v>10</v>
      </c>
      <c r="D1239" s="5">
        <v>8</v>
      </c>
      <c r="E1239" s="5">
        <v>0.55000000000000004</v>
      </c>
      <c r="F1239" t="s">
        <v>7</v>
      </c>
    </row>
    <row r="1240" spans="1:6" x14ac:dyDescent="0.2">
      <c r="A1240" s="5">
        <v>4111</v>
      </c>
      <c r="B1240" s="18">
        <v>9.6109589041095891</v>
      </c>
      <c r="C1240" s="5" t="s">
        <v>10</v>
      </c>
      <c r="D1240" s="5">
        <v>8</v>
      </c>
      <c r="E1240" s="5">
        <v>0.75</v>
      </c>
      <c r="F1240" t="s">
        <v>7</v>
      </c>
    </row>
    <row r="1241" spans="1:6" x14ac:dyDescent="0.2">
      <c r="A1241" s="5">
        <v>4112</v>
      </c>
      <c r="B1241" s="18">
        <v>9.4219178082191775</v>
      </c>
      <c r="C1241" s="5" t="s">
        <v>10</v>
      </c>
      <c r="D1241" s="5">
        <v>8</v>
      </c>
      <c r="E1241" s="5">
        <v>0.2</v>
      </c>
      <c r="F1241" t="s">
        <v>7</v>
      </c>
    </row>
    <row r="1242" spans="1:6" x14ac:dyDescent="0.2">
      <c r="A1242" s="5">
        <v>4202</v>
      </c>
      <c r="B1242" s="18">
        <v>8.4273972602739722</v>
      </c>
      <c r="C1242" s="5" t="s">
        <v>9</v>
      </c>
      <c r="D1242" s="5">
        <v>8</v>
      </c>
      <c r="E1242" s="5">
        <v>0.4</v>
      </c>
      <c r="F1242" t="s">
        <v>7</v>
      </c>
    </row>
    <row r="1243" spans="1:6" x14ac:dyDescent="0.2">
      <c r="A1243" s="5">
        <v>4203</v>
      </c>
      <c r="B1243" s="18">
        <v>6.912328767123288</v>
      </c>
      <c r="C1243" s="5" t="s">
        <v>9</v>
      </c>
      <c r="D1243" s="5">
        <v>8</v>
      </c>
      <c r="E1243" s="5">
        <v>0.45</v>
      </c>
      <c r="F1243" t="s">
        <v>7</v>
      </c>
    </row>
    <row r="1244" spans="1:6" x14ac:dyDescent="0.2">
      <c r="A1244" s="5">
        <v>4204</v>
      </c>
      <c r="B1244" s="18">
        <v>14.578082191780823</v>
      </c>
      <c r="C1244" s="5" t="s">
        <v>10</v>
      </c>
      <c r="D1244" s="5">
        <v>8</v>
      </c>
      <c r="E1244" s="5">
        <v>0.25</v>
      </c>
      <c r="F1244" t="s">
        <v>7</v>
      </c>
    </row>
    <row r="1245" spans="1:6" x14ac:dyDescent="0.2">
      <c r="A1245" s="5">
        <v>5035</v>
      </c>
      <c r="B1245" s="18">
        <v>10.005479452054795</v>
      </c>
      <c r="C1245" s="5" t="s">
        <v>9</v>
      </c>
      <c r="D1245" s="5">
        <v>8</v>
      </c>
      <c r="E1245" s="5">
        <v>0.45</v>
      </c>
      <c r="F1245" t="s">
        <v>7</v>
      </c>
    </row>
    <row r="1246" spans="1:6" x14ac:dyDescent="0.2">
      <c r="A1246" s="5" t="s">
        <v>22</v>
      </c>
      <c r="B1246" s="18">
        <v>8.2899999999999991</v>
      </c>
      <c r="C1246" s="5" t="s">
        <v>9</v>
      </c>
      <c r="D1246" s="5">
        <v>8</v>
      </c>
      <c r="E1246" s="12">
        <v>0.35</v>
      </c>
      <c r="F1246" t="s">
        <v>7</v>
      </c>
    </row>
    <row r="1247" spans="1:6" x14ac:dyDescent="0.2">
      <c r="A1247" s="5" t="s">
        <v>23</v>
      </c>
      <c r="B1247" s="18">
        <v>6.18</v>
      </c>
      <c r="C1247" s="5" t="s">
        <v>10</v>
      </c>
      <c r="D1247" s="5">
        <v>8</v>
      </c>
      <c r="E1247" s="12">
        <v>0</v>
      </c>
      <c r="F1247" t="s">
        <v>7</v>
      </c>
    </row>
    <row r="1248" spans="1:6" x14ac:dyDescent="0.2">
      <c r="A1248" s="5" t="s">
        <v>61</v>
      </c>
      <c r="B1248" s="19">
        <v>5.4356164383561643</v>
      </c>
      <c r="C1248" s="5" t="s">
        <v>9</v>
      </c>
      <c r="D1248" s="5">
        <v>8</v>
      </c>
      <c r="E1248" s="5">
        <v>0.35</v>
      </c>
      <c r="F1248" t="s">
        <v>7</v>
      </c>
    </row>
    <row r="1249" spans="1:6" x14ac:dyDescent="0.2">
      <c r="A1249" s="5" t="s">
        <v>26</v>
      </c>
      <c r="B1249" s="18">
        <v>5.41</v>
      </c>
      <c r="C1249" s="5" t="s">
        <v>9</v>
      </c>
      <c r="D1249" s="5">
        <v>8</v>
      </c>
      <c r="E1249" s="5">
        <v>0.2</v>
      </c>
      <c r="F1249" t="s">
        <v>7</v>
      </c>
    </row>
    <row r="1250" spans="1:6" x14ac:dyDescent="0.2">
      <c r="A1250" s="5" t="s">
        <v>27</v>
      </c>
      <c r="B1250" s="18">
        <v>8.17</v>
      </c>
      <c r="C1250" s="5" t="s">
        <v>9</v>
      </c>
      <c r="D1250" s="5">
        <v>8</v>
      </c>
      <c r="E1250" s="5">
        <v>0.5</v>
      </c>
      <c r="F1250" t="s">
        <v>7</v>
      </c>
    </row>
    <row r="1251" spans="1:6" x14ac:dyDescent="0.2">
      <c r="A1251" s="5" t="s">
        <v>37</v>
      </c>
      <c r="B1251" s="18">
        <v>5.26</v>
      </c>
      <c r="C1251" s="5" t="s">
        <v>9</v>
      </c>
      <c r="D1251" s="5">
        <v>8</v>
      </c>
      <c r="E1251" s="5">
        <v>0.5</v>
      </c>
      <c r="F1251" t="s">
        <v>7</v>
      </c>
    </row>
    <row r="1252" spans="1:6" x14ac:dyDescent="0.2">
      <c r="A1252" s="5" t="s">
        <v>62</v>
      </c>
      <c r="B1252" s="19">
        <v>5.3342465753424655</v>
      </c>
      <c r="C1252" s="5" t="s">
        <v>9</v>
      </c>
      <c r="D1252" s="5">
        <v>8</v>
      </c>
      <c r="E1252" s="5">
        <v>0.55000000000000004</v>
      </c>
      <c r="F1252" t="s">
        <v>7</v>
      </c>
    </row>
    <row r="1253" spans="1:6" x14ac:dyDescent="0.2">
      <c r="A1253" s="5" t="s">
        <v>38</v>
      </c>
      <c r="B1253" s="18">
        <v>6.67</v>
      </c>
      <c r="C1253" s="5" t="s">
        <v>9</v>
      </c>
      <c r="D1253" s="5">
        <v>8</v>
      </c>
      <c r="E1253" s="5">
        <v>0.2</v>
      </c>
      <c r="F1253" t="s">
        <v>7</v>
      </c>
    </row>
    <row r="1254" spans="1:6" x14ac:dyDescent="0.2">
      <c r="A1254" s="5" t="s">
        <v>28</v>
      </c>
      <c r="B1254" s="18">
        <v>5.61</v>
      </c>
      <c r="C1254" s="5" t="s">
        <v>10</v>
      </c>
      <c r="D1254" s="5">
        <v>8</v>
      </c>
      <c r="E1254" s="5">
        <v>0.2</v>
      </c>
      <c r="F1254" t="s">
        <v>7</v>
      </c>
    </row>
    <row r="1255" spans="1:6" x14ac:dyDescent="0.2">
      <c r="A1255" s="5" t="s">
        <v>19</v>
      </c>
      <c r="B1255" s="18">
        <v>5.5</v>
      </c>
      <c r="C1255" s="5" t="s">
        <v>10</v>
      </c>
      <c r="D1255" s="5">
        <v>8</v>
      </c>
      <c r="E1255" s="5">
        <v>0.4</v>
      </c>
      <c r="F1255" t="s">
        <v>7</v>
      </c>
    </row>
    <row r="1256" spans="1:6" x14ac:dyDescent="0.2">
      <c r="A1256" s="5" t="s">
        <v>16</v>
      </c>
      <c r="B1256" s="18">
        <v>5.45</v>
      </c>
      <c r="C1256" s="5" t="s">
        <v>10</v>
      </c>
      <c r="D1256" s="5">
        <v>8</v>
      </c>
      <c r="E1256" s="5">
        <v>0.15</v>
      </c>
      <c r="F1256" t="s">
        <v>7</v>
      </c>
    </row>
    <row r="1257" spans="1:6" x14ac:dyDescent="0.2">
      <c r="A1257" s="5" t="s">
        <v>17</v>
      </c>
      <c r="B1257" s="18">
        <v>9.19</v>
      </c>
      <c r="C1257" s="5" t="s">
        <v>10</v>
      </c>
      <c r="D1257" s="5">
        <v>8</v>
      </c>
      <c r="E1257" s="5">
        <v>0.26</v>
      </c>
      <c r="F1257" t="s">
        <v>7</v>
      </c>
    </row>
    <row r="1258" spans="1:6" x14ac:dyDescent="0.2">
      <c r="A1258" s="5" t="s">
        <v>18</v>
      </c>
      <c r="B1258" s="18">
        <v>5.5</v>
      </c>
      <c r="C1258" s="5" t="s">
        <v>10</v>
      </c>
      <c r="D1258" s="5">
        <v>8</v>
      </c>
      <c r="E1258" s="5">
        <v>0.5</v>
      </c>
      <c r="F1258" t="s">
        <v>7</v>
      </c>
    </row>
    <row r="1259" spans="1:6" x14ac:dyDescent="0.2">
      <c r="A1259" s="5" t="s">
        <v>32</v>
      </c>
      <c r="B1259" s="18">
        <v>9.14</v>
      </c>
      <c r="C1259" s="5" t="s">
        <v>9</v>
      </c>
      <c r="D1259" s="5">
        <v>8</v>
      </c>
      <c r="E1259" s="5">
        <v>0.35</v>
      </c>
      <c r="F1259" t="s">
        <v>7</v>
      </c>
    </row>
    <row r="1260" spans="1:6" x14ac:dyDescent="0.2">
      <c r="A1260" s="5" t="s">
        <v>24</v>
      </c>
      <c r="B1260" s="18">
        <v>5.95</v>
      </c>
      <c r="C1260" s="5" t="s">
        <v>10</v>
      </c>
      <c r="D1260" s="5">
        <v>8</v>
      </c>
      <c r="E1260" s="5">
        <v>0.25</v>
      </c>
      <c r="F1260" t="s">
        <v>7</v>
      </c>
    </row>
    <row r="1261" spans="1:6" x14ac:dyDescent="0.2">
      <c r="A1261" s="5" t="s">
        <v>33</v>
      </c>
      <c r="B1261" s="18">
        <v>8.76</v>
      </c>
      <c r="C1261" s="5" t="s">
        <v>9</v>
      </c>
      <c r="D1261" s="5">
        <v>8</v>
      </c>
      <c r="E1261" s="5">
        <v>0.55000000000000004</v>
      </c>
      <c r="F1261" t="s">
        <v>7</v>
      </c>
    </row>
    <row r="1262" spans="1:6" x14ac:dyDescent="0.2">
      <c r="A1262" s="5" t="s">
        <v>31</v>
      </c>
      <c r="B1262" s="18">
        <v>4.87</v>
      </c>
      <c r="C1262" s="5" t="s">
        <v>10</v>
      </c>
      <c r="D1262" s="5">
        <v>8</v>
      </c>
      <c r="E1262" s="5">
        <v>0.25</v>
      </c>
      <c r="F1262" t="s">
        <v>7</v>
      </c>
    </row>
    <row r="1263" spans="1:6" x14ac:dyDescent="0.2">
      <c r="A1263" s="5" t="s">
        <v>20</v>
      </c>
      <c r="B1263" s="18">
        <v>8.31</v>
      </c>
      <c r="C1263" s="5" t="s">
        <v>9</v>
      </c>
      <c r="D1263" s="5">
        <v>8</v>
      </c>
      <c r="E1263" s="5">
        <v>0.35</v>
      </c>
      <c r="F1263" t="s">
        <v>7</v>
      </c>
    </row>
    <row r="1264" spans="1:6" x14ac:dyDescent="0.2">
      <c r="A1264" s="5" t="s">
        <v>66</v>
      </c>
      <c r="B1264" s="18">
        <v>4.956164383561644</v>
      </c>
      <c r="C1264" s="5" t="s">
        <v>10</v>
      </c>
      <c r="D1264" s="5">
        <v>8</v>
      </c>
      <c r="E1264" s="5">
        <v>0.2</v>
      </c>
      <c r="F1264" t="s">
        <v>7</v>
      </c>
    </row>
    <row r="1265" spans="1:6" x14ac:dyDescent="0.2">
      <c r="A1265" s="5" t="s">
        <v>25</v>
      </c>
      <c r="B1265" s="18">
        <v>4.5999999999999996</v>
      </c>
      <c r="C1265" s="5" t="s">
        <v>9</v>
      </c>
      <c r="D1265" s="5">
        <v>8</v>
      </c>
      <c r="E1265" s="5">
        <v>0.6</v>
      </c>
      <c r="F1265" t="s">
        <v>7</v>
      </c>
    </row>
    <row r="1266" spans="1:6" x14ac:dyDescent="0.2">
      <c r="A1266" s="5" t="s">
        <v>21</v>
      </c>
      <c r="B1266" s="18">
        <v>8.84</v>
      </c>
      <c r="C1266" s="5" t="s">
        <v>9</v>
      </c>
      <c r="D1266" s="5">
        <v>8</v>
      </c>
      <c r="E1266" s="5">
        <v>0.5</v>
      </c>
      <c r="F1266" t="s">
        <v>7</v>
      </c>
    </row>
    <row r="1267" spans="1:6" x14ac:dyDescent="0.2">
      <c r="A1267" s="5" t="s">
        <v>43</v>
      </c>
      <c r="B1267" s="18">
        <v>4.91</v>
      </c>
      <c r="C1267" s="5" t="s">
        <v>10</v>
      </c>
      <c r="D1267" s="5">
        <v>8</v>
      </c>
      <c r="E1267" s="5">
        <v>0.3</v>
      </c>
      <c r="F1267" t="s">
        <v>7</v>
      </c>
    </row>
    <row r="1268" spans="1:6" x14ac:dyDescent="0.2">
      <c r="A1268" s="5" t="s">
        <v>44</v>
      </c>
      <c r="B1268" s="18">
        <v>8.6199999999999992</v>
      </c>
      <c r="C1268" s="5" t="s">
        <v>9</v>
      </c>
      <c r="D1268" s="5">
        <v>8</v>
      </c>
      <c r="E1268" s="5">
        <v>0.35</v>
      </c>
      <c r="F1268" t="s">
        <v>7</v>
      </c>
    </row>
    <row r="1269" spans="1:6" x14ac:dyDescent="0.2">
      <c r="A1269" s="5" t="s">
        <v>29</v>
      </c>
      <c r="B1269" s="18">
        <v>4.8600000000000003</v>
      </c>
      <c r="C1269" s="5" t="s">
        <v>10</v>
      </c>
      <c r="D1269" s="5">
        <v>8</v>
      </c>
      <c r="E1269" s="5">
        <v>0.25</v>
      </c>
      <c r="F1269" t="s">
        <v>7</v>
      </c>
    </row>
    <row r="1270" spans="1:6" x14ac:dyDescent="0.2">
      <c r="A1270" s="5" t="s">
        <v>39</v>
      </c>
      <c r="B1270" s="18">
        <v>4.8600000000000003</v>
      </c>
      <c r="C1270" s="5" t="s">
        <v>9</v>
      </c>
      <c r="D1270" s="5">
        <v>8</v>
      </c>
      <c r="E1270" s="5">
        <v>0.3</v>
      </c>
      <c r="F1270" t="s">
        <v>7</v>
      </c>
    </row>
    <row r="1271" spans="1:6" x14ac:dyDescent="0.2">
      <c r="A1271" s="5" t="s">
        <v>40</v>
      </c>
      <c r="B1271" s="18">
        <v>7</v>
      </c>
      <c r="C1271" s="5" t="s">
        <v>10</v>
      </c>
      <c r="D1271" s="5">
        <v>8</v>
      </c>
      <c r="E1271" s="5">
        <v>0.1</v>
      </c>
      <c r="F1271" t="s">
        <v>7</v>
      </c>
    </row>
    <row r="1272" spans="1:6" x14ac:dyDescent="0.2">
      <c r="A1272" s="5" t="s">
        <v>41</v>
      </c>
      <c r="B1272" s="18">
        <v>8.4</v>
      </c>
      <c r="C1272" s="5" t="s">
        <v>9</v>
      </c>
      <c r="D1272" s="5">
        <v>8</v>
      </c>
      <c r="E1272" s="5">
        <v>0.2</v>
      </c>
      <c r="F1272" t="s">
        <v>7</v>
      </c>
    </row>
    <row r="1273" spans="1:6" x14ac:dyDescent="0.2">
      <c r="A1273" s="5" t="s">
        <v>54</v>
      </c>
      <c r="B1273" s="19">
        <v>5.6739726027397257</v>
      </c>
      <c r="C1273" s="5" t="s">
        <v>9</v>
      </c>
      <c r="D1273" s="5">
        <v>8</v>
      </c>
      <c r="E1273" s="5">
        <v>0.65</v>
      </c>
      <c r="F1273" t="s">
        <v>7</v>
      </c>
    </row>
    <row r="1274" spans="1:6" x14ac:dyDescent="0.2">
      <c r="A1274" s="5" t="s">
        <v>30</v>
      </c>
      <c r="B1274" s="18">
        <v>4.5999999999999996</v>
      </c>
      <c r="C1274" s="5" t="s">
        <v>9</v>
      </c>
      <c r="D1274" s="5">
        <v>8</v>
      </c>
      <c r="E1274" s="5">
        <v>0.35</v>
      </c>
      <c r="F1274" t="s">
        <v>7</v>
      </c>
    </row>
    <row r="1275" spans="1:6" x14ac:dyDescent="0.2">
      <c r="A1275" s="5" t="s">
        <v>55</v>
      </c>
      <c r="B1275" s="19">
        <v>5.4767123287671229</v>
      </c>
      <c r="C1275" s="5" t="s">
        <v>9</v>
      </c>
      <c r="D1275" s="5">
        <v>8</v>
      </c>
      <c r="E1275" s="5">
        <v>0.45</v>
      </c>
      <c r="F1275" t="s">
        <v>7</v>
      </c>
    </row>
    <row r="1276" spans="1:6" x14ac:dyDescent="0.2">
      <c r="A1276" s="5" t="s">
        <v>56</v>
      </c>
      <c r="B1276" s="19">
        <v>9.4328767123287669</v>
      </c>
      <c r="C1276" s="5" t="s">
        <v>9</v>
      </c>
      <c r="D1276" s="5">
        <v>8</v>
      </c>
      <c r="E1276" s="5">
        <v>0.7</v>
      </c>
      <c r="F1276" t="s">
        <v>7</v>
      </c>
    </row>
    <row r="1277" spans="1:6" x14ac:dyDescent="0.2">
      <c r="A1277" s="5" t="s">
        <v>34</v>
      </c>
      <c r="B1277" s="18">
        <v>4.26</v>
      </c>
      <c r="C1277" s="5" t="s">
        <v>10</v>
      </c>
      <c r="D1277" s="5">
        <v>8</v>
      </c>
      <c r="E1277" s="5">
        <v>0.45</v>
      </c>
      <c r="F1277" t="s">
        <v>7</v>
      </c>
    </row>
    <row r="1278" spans="1:6" x14ac:dyDescent="0.2">
      <c r="A1278" s="5" t="s">
        <v>35</v>
      </c>
      <c r="B1278" s="18">
        <v>10.08</v>
      </c>
      <c r="C1278" s="5" t="s">
        <v>10</v>
      </c>
      <c r="D1278" s="5">
        <v>8</v>
      </c>
      <c r="E1278" s="5">
        <v>0.5</v>
      </c>
      <c r="F1278" t="s">
        <v>7</v>
      </c>
    </row>
    <row r="1279" spans="1:6" x14ac:dyDescent="0.2">
      <c r="A1279" s="5" t="s">
        <v>67</v>
      </c>
      <c r="B1279" s="18">
        <v>4.4904109589041097</v>
      </c>
      <c r="C1279" s="5" t="s">
        <v>10</v>
      </c>
      <c r="D1279" s="5">
        <v>8</v>
      </c>
      <c r="E1279" s="5">
        <v>0.3</v>
      </c>
      <c r="F1279" t="s">
        <v>7</v>
      </c>
    </row>
    <row r="1280" spans="1:6" x14ac:dyDescent="0.2">
      <c r="A1280" s="5" t="s">
        <v>63</v>
      </c>
      <c r="B1280" s="19">
        <v>4.3068493150684928</v>
      </c>
      <c r="C1280" s="5" t="s">
        <v>9</v>
      </c>
      <c r="D1280" s="5">
        <v>8</v>
      </c>
      <c r="E1280" s="5">
        <v>0.8</v>
      </c>
      <c r="F1280" t="s">
        <v>7</v>
      </c>
    </row>
    <row r="1281" spans="1:16" x14ac:dyDescent="0.2">
      <c r="A1281" s="5" t="s">
        <v>45</v>
      </c>
      <c r="B1281" s="18">
        <v>4.3600000000000003</v>
      </c>
      <c r="C1281" s="5" t="s">
        <v>10</v>
      </c>
      <c r="D1281" s="5">
        <v>8</v>
      </c>
      <c r="E1281" s="5">
        <v>0.2</v>
      </c>
      <c r="F1281" t="s">
        <v>7</v>
      </c>
    </row>
    <row r="1282" spans="1:16" x14ac:dyDescent="0.2">
      <c r="A1282" s="5" t="s">
        <v>36</v>
      </c>
      <c r="B1282" s="18">
        <v>4.04</v>
      </c>
      <c r="C1282" s="5" t="s">
        <v>9</v>
      </c>
      <c r="D1282" s="5">
        <v>8</v>
      </c>
      <c r="E1282" s="5">
        <v>0.2</v>
      </c>
      <c r="F1282" t="s">
        <v>7</v>
      </c>
    </row>
    <row r="1283" spans="1:16" x14ac:dyDescent="0.2">
      <c r="A1283" s="5" t="s">
        <v>64</v>
      </c>
      <c r="B1283" s="19">
        <v>9.5424657534246577</v>
      </c>
      <c r="C1283" s="5" t="s">
        <v>10</v>
      </c>
      <c r="D1283" s="5">
        <v>8</v>
      </c>
      <c r="E1283" s="5">
        <v>0.6</v>
      </c>
      <c r="F1283" t="s">
        <v>7</v>
      </c>
    </row>
    <row r="1284" spans="1:16" x14ac:dyDescent="0.2">
      <c r="A1284" s="5" t="s">
        <v>69</v>
      </c>
      <c r="B1284" s="18">
        <v>3.8684931506849316</v>
      </c>
      <c r="C1284" s="5" t="s">
        <v>9</v>
      </c>
      <c r="D1284" s="5">
        <v>8</v>
      </c>
      <c r="E1284" s="5">
        <v>0.2</v>
      </c>
      <c r="F1284" t="s">
        <v>7</v>
      </c>
    </row>
    <row r="1285" spans="1:16" x14ac:dyDescent="0.2">
      <c r="A1285" s="5" t="s">
        <v>57</v>
      </c>
      <c r="B1285" s="19">
        <v>4.7780821917808218</v>
      </c>
      <c r="C1285" s="5" t="s">
        <v>10</v>
      </c>
      <c r="D1285" s="5">
        <v>8</v>
      </c>
      <c r="E1285" s="5">
        <v>0.35</v>
      </c>
      <c r="F1285" t="s">
        <v>7</v>
      </c>
    </row>
    <row r="1286" spans="1:16" x14ac:dyDescent="0.2">
      <c r="A1286" s="5" t="s">
        <v>49</v>
      </c>
      <c r="B1286" s="18">
        <v>11.27</v>
      </c>
      <c r="C1286" s="5" t="s">
        <v>10</v>
      </c>
      <c r="D1286" s="5">
        <v>8</v>
      </c>
      <c r="E1286" s="5">
        <v>0.55000000000000004</v>
      </c>
      <c r="F1286" t="s">
        <v>7</v>
      </c>
    </row>
    <row r="1287" spans="1:16" x14ac:dyDescent="0.2">
      <c r="A1287" s="5" t="s">
        <v>42</v>
      </c>
      <c r="B1287" s="18">
        <v>8.73</v>
      </c>
      <c r="C1287" s="5" t="s">
        <v>10</v>
      </c>
      <c r="D1287" s="5">
        <v>8</v>
      </c>
      <c r="E1287" s="5">
        <v>0.2</v>
      </c>
      <c r="F1287" t="s">
        <v>7</v>
      </c>
    </row>
    <row r="1288" spans="1:16" x14ac:dyDescent="0.2">
      <c r="A1288" s="5" t="s">
        <v>65</v>
      </c>
      <c r="B1288" s="19">
        <v>7.3178082191780822</v>
      </c>
      <c r="C1288" s="5" t="s">
        <v>10</v>
      </c>
      <c r="D1288" s="5">
        <v>8</v>
      </c>
      <c r="E1288" s="5">
        <v>0.5</v>
      </c>
      <c r="F1288" t="s">
        <v>7</v>
      </c>
    </row>
    <row r="1289" spans="1:16" x14ac:dyDescent="0.2">
      <c r="A1289" s="5">
        <v>846</v>
      </c>
      <c r="B1289" s="19">
        <v>13.83</v>
      </c>
      <c r="C1289" s="5" t="s">
        <v>10</v>
      </c>
      <c r="D1289" s="5">
        <v>8</v>
      </c>
      <c r="E1289" s="5">
        <v>0.5</v>
      </c>
      <c r="F1289" t="s">
        <v>7</v>
      </c>
    </row>
    <row r="1290" spans="1:16" x14ac:dyDescent="0.2">
      <c r="A1290" s="21">
        <v>21</v>
      </c>
      <c r="B1290" s="14">
        <v>13.91</v>
      </c>
      <c r="C1290" s="21" t="s">
        <v>9</v>
      </c>
      <c r="D1290" s="21">
        <v>11</v>
      </c>
      <c r="E1290" s="21">
        <v>0.6</v>
      </c>
      <c r="F1290" s="22" t="s">
        <v>7</v>
      </c>
      <c r="G1290" s="32"/>
      <c r="H1290" s="33"/>
      <c r="I1290" s="22"/>
      <c r="J1290" s="22"/>
      <c r="K1290" s="22"/>
      <c r="L1290" s="22"/>
      <c r="M1290" s="22"/>
      <c r="N1290" s="21"/>
      <c r="O1290" s="22"/>
      <c r="P1290" s="22"/>
    </row>
    <row r="1291" spans="1:16" x14ac:dyDescent="0.2">
      <c r="A1291" s="21">
        <v>60</v>
      </c>
      <c r="B1291" s="14">
        <v>13.95</v>
      </c>
      <c r="C1291" s="21" t="s">
        <v>10</v>
      </c>
      <c r="D1291" s="21">
        <v>11</v>
      </c>
      <c r="E1291" s="21">
        <v>0.5</v>
      </c>
      <c r="F1291" s="22" t="s">
        <v>7</v>
      </c>
      <c r="G1291" s="32"/>
      <c r="H1291" s="33"/>
      <c r="I1291" s="22"/>
      <c r="J1291" s="22"/>
      <c r="K1291" s="22"/>
      <c r="L1291" s="22"/>
      <c r="M1291" s="22"/>
      <c r="N1291" s="21"/>
      <c r="O1291" s="22"/>
      <c r="P1291" s="22"/>
    </row>
    <row r="1292" spans="1:16" x14ac:dyDescent="0.2">
      <c r="A1292" s="21">
        <v>82</v>
      </c>
      <c r="B1292" s="34">
        <v>14.42</v>
      </c>
      <c r="C1292" s="21" t="s">
        <v>10</v>
      </c>
      <c r="D1292" s="21">
        <v>11</v>
      </c>
      <c r="E1292" s="21">
        <v>0.35</v>
      </c>
      <c r="F1292" s="22" t="s">
        <v>7</v>
      </c>
      <c r="G1292" s="32"/>
      <c r="H1292" s="33"/>
      <c r="I1292" s="22"/>
      <c r="J1292" s="22"/>
      <c r="K1292" s="22"/>
      <c r="L1292" s="22"/>
      <c r="M1292" s="22"/>
      <c r="N1292" s="21"/>
      <c r="O1292" s="22"/>
      <c r="P1292" s="22"/>
    </row>
    <row r="1293" spans="1:16" x14ac:dyDescent="0.2">
      <c r="A1293" s="21">
        <v>208</v>
      </c>
      <c r="B1293" s="14">
        <v>11.59</v>
      </c>
      <c r="C1293" s="21" t="s">
        <v>9</v>
      </c>
      <c r="D1293" s="21">
        <v>11</v>
      </c>
      <c r="E1293" s="21">
        <v>0.45</v>
      </c>
      <c r="F1293" s="22" t="s">
        <v>7</v>
      </c>
      <c r="G1293" s="32"/>
      <c r="H1293" s="33"/>
      <c r="I1293" s="22"/>
      <c r="J1293" s="22"/>
      <c r="K1293" s="22"/>
      <c r="L1293" s="22"/>
      <c r="M1293" s="22"/>
      <c r="N1293" s="21"/>
      <c r="O1293" s="22"/>
      <c r="P1293" s="22"/>
    </row>
    <row r="1294" spans="1:16" x14ac:dyDescent="0.2">
      <c r="A1294" s="21">
        <v>233</v>
      </c>
      <c r="B1294" s="14">
        <v>12.41</v>
      </c>
      <c r="C1294" s="21" t="s">
        <v>9</v>
      </c>
      <c r="D1294" s="21">
        <v>11</v>
      </c>
      <c r="E1294" s="21">
        <v>0.65</v>
      </c>
      <c r="F1294" s="22" t="s">
        <v>7</v>
      </c>
      <c r="G1294" s="32"/>
      <c r="H1294" s="33"/>
      <c r="I1294" s="22"/>
      <c r="J1294" s="22"/>
      <c r="K1294" s="22"/>
      <c r="L1294" s="22"/>
      <c r="M1294" s="22"/>
      <c r="N1294" s="21"/>
      <c r="O1294" s="22"/>
      <c r="P1294" s="22"/>
    </row>
    <row r="1295" spans="1:16" x14ac:dyDescent="0.2">
      <c r="A1295" s="21">
        <v>366</v>
      </c>
      <c r="B1295" s="14">
        <v>12.82</v>
      </c>
      <c r="C1295" s="21" t="s">
        <v>9</v>
      </c>
      <c r="D1295" s="21">
        <v>11</v>
      </c>
      <c r="E1295" s="21">
        <v>0.65</v>
      </c>
      <c r="F1295" s="22" t="s">
        <v>7</v>
      </c>
      <c r="G1295" s="32"/>
      <c r="H1295" s="33"/>
      <c r="I1295" s="22"/>
      <c r="J1295" s="22"/>
      <c r="K1295" s="22"/>
      <c r="L1295" s="22"/>
      <c r="M1295" s="22"/>
      <c r="N1295" s="21"/>
      <c r="O1295" s="22"/>
      <c r="P1295" s="22"/>
    </row>
    <row r="1296" spans="1:16" x14ac:dyDescent="0.2">
      <c r="A1296" s="21">
        <v>408</v>
      </c>
      <c r="B1296" s="14">
        <v>13.92</v>
      </c>
      <c r="C1296" s="21" t="s">
        <v>10</v>
      </c>
      <c r="D1296" s="21">
        <v>11</v>
      </c>
      <c r="E1296" s="21">
        <v>0.5</v>
      </c>
      <c r="F1296" s="22" t="s">
        <v>7</v>
      </c>
      <c r="G1296" s="32"/>
      <c r="H1296" s="33"/>
      <c r="I1296" s="22"/>
      <c r="J1296" s="22"/>
      <c r="K1296" s="22"/>
      <c r="L1296" s="22"/>
      <c r="M1296" s="22"/>
      <c r="N1296" s="21"/>
      <c r="O1296" s="22"/>
      <c r="P1296" s="22"/>
    </row>
    <row r="1297" spans="1:16" x14ac:dyDescent="0.2">
      <c r="A1297" s="21">
        <v>488</v>
      </c>
      <c r="B1297" s="14">
        <v>11.27</v>
      </c>
      <c r="C1297" s="21" t="s">
        <v>9</v>
      </c>
      <c r="D1297" s="21">
        <v>11</v>
      </c>
      <c r="E1297" s="21">
        <v>0.35</v>
      </c>
      <c r="F1297" s="22" t="s">
        <v>7</v>
      </c>
      <c r="G1297" s="32"/>
      <c r="H1297" s="33"/>
      <c r="I1297" s="22"/>
      <c r="J1297" s="22"/>
      <c r="K1297" s="22"/>
      <c r="L1297" s="22"/>
      <c r="M1297" s="22"/>
      <c r="N1297" s="21"/>
      <c r="O1297" s="22"/>
      <c r="P1297" s="22"/>
    </row>
    <row r="1298" spans="1:16" x14ac:dyDescent="0.2">
      <c r="A1298" s="21">
        <v>727</v>
      </c>
      <c r="B1298" s="14">
        <v>11.67</v>
      </c>
      <c r="C1298" s="21" t="s">
        <v>9</v>
      </c>
      <c r="D1298" s="21">
        <v>11</v>
      </c>
      <c r="E1298" s="21">
        <v>0.8</v>
      </c>
      <c r="F1298" s="22" t="s">
        <v>7</v>
      </c>
      <c r="G1298" s="32"/>
      <c r="H1298" s="33"/>
      <c r="I1298" s="22"/>
      <c r="J1298" s="22"/>
      <c r="K1298" s="22"/>
      <c r="L1298" s="22"/>
      <c r="M1298" s="22"/>
      <c r="N1298" s="21"/>
      <c r="O1298" s="22"/>
      <c r="P1298" s="22"/>
    </row>
    <row r="1299" spans="1:16" x14ac:dyDescent="0.2">
      <c r="A1299" s="21">
        <v>754</v>
      </c>
      <c r="B1299" s="14">
        <v>12.88</v>
      </c>
      <c r="C1299" s="21" t="s">
        <v>9</v>
      </c>
      <c r="D1299" s="21">
        <v>11</v>
      </c>
      <c r="E1299" s="21">
        <v>0.45</v>
      </c>
      <c r="F1299" s="22" t="s">
        <v>7</v>
      </c>
      <c r="G1299" s="32"/>
      <c r="H1299" s="33"/>
      <c r="I1299" s="22"/>
      <c r="J1299" s="22"/>
      <c r="K1299" s="22"/>
      <c r="L1299" s="22"/>
      <c r="M1299" s="22"/>
      <c r="N1299" s="21"/>
      <c r="O1299" s="22"/>
      <c r="P1299" s="22"/>
    </row>
    <row r="1300" spans="1:16" x14ac:dyDescent="0.2">
      <c r="A1300" s="21">
        <v>773</v>
      </c>
      <c r="B1300" s="14">
        <v>12.11</v>
      </c>
      <c r="C1300" s="21" t="s">
        <v>10</v>
      </c>
      <c r="D1300" s="21">
        <v>11</v>
      </c>
      <c r="E1300" s="21">
        <v>0.5</v>
      </c>
      <c r="F1300" s="22" t="s">
        <v>7</v>
      </c>
      <c r="G1300" s="32"/>
      <c r="H1300" s="33"/>
      <c r="I1300" s="22"/>
      <c r="J1300" s="22"/>
      <c r="K1300" s="22"/>
      <c r="L1300" s="22"/>
      <c r="M1300" s="22"/>
      <c r="N1300" s="21"/>
      <c r="O1300" s="22"/>
      <c r="P1300" s="22"/>
    </row>
    <row r="1301" spans="1:16" x14ac:dyDescent="0.2">
      <c r="A1301" s="21">
        <v>775</v>
      </c>
      <c r="B1301" s="14">
        <v>11.56</v>
      </c>
      <c r="C1301" s="21" t="s">
        <v>10</v>
      </c>
      <c r="D1301" s="21">
        <v>11</v>
      </c>
      <c r="E1301" s="21">
        <v>0.45</v>
      </c>
      <c r="F1301" s="22" t="s">
        <v>7</v>
      </c>
      <c r="G1301" s="32"/>
      <c r="H1301" s="33"/>
      <c r="I1301" s="22"/>
      <c r="J1301" s="22"/>
      <c r="K1301" s="22"/>
      <c r="L1301" s="22"/>
      <c r="M1301" s="22"/>
      <c r="N1301" s="21"/>
      <c r="O1301" s="22"/>
      <c r="P1301" s="22"/>
    </row>
    <row r="1302" spans="1:16" x14ac:dyDescent="0.2">
      <c r="A1302" s="21">
        <v>788</v>
      </c>
      <c r="B1302" s="14">
        <v>11.62</v>
      </c>
      <c r="C1302" s="21" t="s">
        <v>9</v>
      </c>
      <c r="D1302" s="21">
        <v>11</v>
      </c>
      <c r="E1302" s="21">
        <v>0.35</v>
      </c>
      <c r="F1302" s="22" t="s">
        <v>7</v>
      </c>
      <c r="G1302" s="32"/>
      <c r="H1302" s="33"/>
      <c r="I1302" s="22"/>
      <c r="J1302" s="22"/>
      <c r="K1302" s="22"/>
      <c r="L1302" s="22"/>
      <c r="M1302" s="22"/>
      <c r="N1302" s="21"/>
      <c r="O1302" s="22"/>
      <c r="P1302" s="22"/>
    </row>
    <row r="1303" spans="1:16" x14ac:dyDescent="0.2">
      <c r="A1303" s="21">
        <v>803</v>
      </c>
      <c r="B1303" s="20">
        <v>12.04</v>
      </c>
      <c r="C1303" s="21" t="s">
        <v>10</v>
      </c>
      <c r="D1303" s="21">
        <v>11</v>
      </c>
      <c r="E1303" s="21">
        <v>0.8</v>
      </c>
      <c r="F1303" s="22" t="s">
        <v>7</v>
      </c>
      <c r="G1303" s="32"/>
      <c r="H1303" s="33"/>
      <c r="I1303" s="22"/>
      <c r="J1303" s="22"/>
      <c r="K1303" s="22"/>
      <c r="L1303" s="22"/>
      <c r="M1303" s="22"/>
      <c r="N1303" s="21"/>
      <c r="O1303" s="22"/>
      <c r="P1303" s="22"/>
    </row>
    <row r="1304" spans="1:16" x14ac:dyDescent="0.2">
      <c r="A1304" s="21">
        <v>862</v>
      </c>
      <c r="B1304" s="14">
        <v>11.49</v>
      </c>
      <c r="C1304" s="21" t="s">
        <v>9</v>
      </c>
      <c r="D1304" s="21">
        <v>11</v>
      </c>
      <c r="E1304" s="21">
        <v>0.75</v>
      </c>
      <c r="F1304" s="22" t="s">
        <v>7</v>
      </c>
      <c r="G1304" s="32"/>
      <c r="H1304" s="33"/>
      <c r="I1304" s="22"/>
      <c r="J1304" s="22"/>
      <c r="K1304" s="22"/>
      <c r="L1304" s="22"/>
      <c r="M1304" s="22"/>
      <c r="N1304" s="21"/>
      <c r="O1304" s="22"/>
      <c r="P1304" s="22"/>
    </row>
    <row r="1305" spans="1:16" x14ac:dyDescent="0.2">
      <c r="A1305" s="21">
        <v>930</v>
      </c>
      <c r="B1305" s="14">
        <v>13.7</v>
      </c>
      <c r="C1305" s="21" t="s">
        <v>9</v>
      </c>
      <c r="D1305" s="21">
        <v>11</v>
      </c>
      <c r="E1305" s="21">
        <v>0.65</v>
      </c>
      <c r="F1305" s="22" t="s">
        <v>7</v>
      </c>
      <c r="G1305" s="32"/>
      <c r="H1305" s="33"/>
      <c r="I1305" s="22"/>
      <c r="J1305" s="22"/>
      <c r="K1305" s="22"/>
      <c r="L1305" s="22"/>
      <c r="M1305" s="22"/>
      <c r="N1305" s="21"/>
      <c r="O1305" s="22"/>
      <c r="P1305" s="22"/>
    </row>
    <row r="1306" spans="1:16" x14ac:dyDescent="0.2">
      <c r="A1306" s="21">
        <v>970</v>
      </c>
      <c r="B1306" s="14">
        <v>10.32</v>
      </c>
      <c r="C1306" s="21" t="s">
        <v>9</v>
      </c>
      <c r="D1306" s="21">
        <v>11</v>
      </c>
      <c r="E1306" s="21">
        <v>0.2</v>
      </c>
      <c r="F1306" s="22" t="s">
        <v>7</v>
      </c>
      <c r="G1306" s="32"/>
      <c r="H1306" s="33"/>
      <c r="I1306" s="22"/>
      <c r="J1306" s="22"/>
      <c r="K1306" s="22"/>
      <c r="L1306" s="22"/>
      <c r="M1306" s="22"/>
      <c r="N1306" s="21"/>
      <c r="O1306" s="22"/>
      <c r="P1306" s="22"/>
    </row>
    <row r="1307" spans="1:16" x14ac:dyDescent="0.2">
      <c r="A1307" s="21">
        <v>1021</v>
      </c>
      <c r="B1307" s="14">
        <v>9.25</v>
      </c>
      <c r="C1307" s="21" t="s">
        <v>10</v>
      </c>
      <c r="D1307" s="21">
        <v>11</v>
      </c>
      <c r="E1307" s="21">
        <v>0.45</v>
      </c>
      <c r="F1307" s="22" t="s">
        <v>7</v>
      </c>
      <c r="G1307" s="32"/>
      <c r="H1307" s="33"/>
      <c r="I1307" s="22"/>
      <c r="J1307" s="22"/>
      <c r="K1307" s="22"/>
      <c r="L1307" s="22"/>
      <c r="M1307" s="22"/>
      <c r="N1307" s="21"/>
      <c r="O1307" s="22"/>
      <c r="P1307" s="22"/>
    </row>
    <row r="1308" spans="1:16" x14ac:dyDescent="0.2">
      <c r="A1308" s="21">
        <v>1024</v>
      </c>
      <c r="B1308" s="14">
        <v>12.04</v>
      </c>
      <c r="C1308" s="21" t="s">
        <v>9</v>
      </c>
      <c r="D1308" s="21">
        <v>11</v>
      </c>
      <c r="E1308" s="21">
        <v>0.6</v>
      </c>
      <c r="F1308" s="22" t="s">
        <v>7</v>
      </c>
      <c r="G1308" s="32"/>
      <c r="H1308" s="33"/>
      <c r="I1308" s="22"/>
      <c r="J1308" s="22"/>
      <c r="K1308" s="22"/>
      <c r="L1308" s="22"/>
      <c r="M1308" s="22"/>
      <c r="N1308" s="21"/>
      <c r="O1308" s="22"/>
      <c r="P1308" s="22"/>
    </row>
    <row r="1309" spans="1:16" x14ac:dyDescent="0.2">
      <c r="A1309" s="21">
        <v>1122</v>
      </c>
      <c r="B1309" s="14">
        <v>6.78</v>
      </c>
      <c r="C1309" s="21" t="s">
        <v>10</v>
      </c>
      <c r="D1309" s="21">
        <v>11</v>
      </c>
      <c r="E1309" s="21">
        <v>0.33</v>
      </c>
      <c r="F1309" s="22" t="s">
        <v>7</v>
      </c>
      <c r="G1309" s="32"/>
      <c r="H1309" s="33"/>
      <c r="I1309" s="22"/>
      <c r="J1309" s="22"/>
      <c r="K1309" s="22"/>
      <c r="L1309" s="22"/>
      <c r="M1309" s="22"/>
      <c r="N1309" s="21"/>
      <c r="O1309" s="22"/>
      <c r="P1309" s="22"/>
    </row>
    <row r="1310" spans="1:16" x14ac:dyDescent="0.2">
      <c r="A1310" s="21">
        <v>1193</v>
      </c>
      <c r="B1310" s="14">
        <v>13.93</v>
      </c>
      <c r="C1310" s="21" t="s">
        <v>10</v>
      </c>
      <c r="D1310" s="21">
        <v>11</v>
      </c>
      <c r="E1310" s="21">
        <v>0.35</v>
      </c>
      <c r="F1310" s="22" t="s">
        <v>7</v>
      </c>
      <c r="G1310" s="32"/>
      <c r="H1310" s="33"/>
      <c r="I1310" s="22"/>
      <c r="J1310" s="22"/>
      <c r="K1310" s="22"/>
      <c r="L1310" s="22"/>
      <c r="M1310" s="22"/>
      <c r="N1310" s="21"/>
      <c r="O1310" s="22"/>
      <c r="P1310" s="22"/>
    </row>
    <row r="1311" spans="1:16" x14ac:dyDescent="0.2">
      <c r="A1311" s="21">
        <v>1206</v>
      </c>
      <c r="B1311" s="14">
        <v>7.09</v>
      </c>
      <c r="C1311" s="21" t="s">
        <v>10</v>
      </c>
      <c r="D1311" s="21">
        <v>11</v>
      </c>
      <c r="E1311" s="21">
        <v>0.4</v>
      </c>
      <c r="F1311" s="22" t="s">
        <v>7</v>
      </c>
      <c r="G1311" s="32"/>
      <c r="H1311" s="33"/>
      <c r="I1311" s="22"/>
      <c r="J1311" s="22"/>
      <c r="K1311" s="22"/>
      <c r="L1311" s="22"/>
      <c r="M1311" s="22"/>
      <c r="N1311" s="21"/>
      <c r="O1311" s="22"/>
      <c r="P1311" s="22"/>
    </row>
    <row r="1312" spans="1:16" x14ac:dyDescent="0.2">
      <c r="A1312" s="21">
        <v>1241</v>
      </c>
      <c r="B1312" s="14">
        <v>6.93</v>
      </c>
      <c r="C1312" s="21" t="s">
        <v>9</v>
      </c>
      <c r="D1312" s="21">
        <v>11</v>
      </c>
      <c r="E1312" s="21">
        <v>0.45</v>
      </c>
      <c r="F1312" s="22" t="s">
        <v>7</v>
      </c>
      <c r="G1312" s="32"/>
      <c r="H1312" s="33"/>
      <c r="I1312" s="22"/>
      <c r="J1312" s="22"/>
      <c r="K1312" s="22"/>
      <c r="L1312" s="22"/>
      <c r="M1312" s="22"/>
      <c r="N1312" s="21"/>
      <c r="O1312" s="22"/>
      <c r="P1312" s="22"/>
    </row>
    <row r="1313" spans="1:16" x14ac:dyDescent="0.2">
      <c r="A1313" s="21">
        <v>1271</v>
      </c>
      <c r="B1313" s="14">
        <v>7.14</v>
      </c>
      <c r="C1313" s="21" t="s">
        <v>10</v>
      </c>
      <c r="D1313" s="21">
        <v>11</v>
      </c>
      <c r="E1313" s="21">
        <v>0.6</v>
      </c>
      <c r="F1313" s="22" t="s">
        <v>7</v>
      </c>
      <c r="G1313" s="32"/>
      <c r="H1313" s="33"/>
      <c r="I1313" s="22"/>
      <c r="J1313" s="22"/>
      <c r="K1313" s="22"/>
      <c r="L1313" s="22"/>
      <c r="M1313" s="22"/>
      <c r="N1313" s="21"/>
      <c r="O1313" s="22"/>
      <c r="P1313" s="22"/>
    </row>
    <row r="1314" spans="1:16" x14ac:dyDescent="0.2">
      <c r="A1314" s="21">
        <v>1286</v>
      </c>
      <c r="B1314" s="14">
        <v>7.37</v>
      </c>
      <c r="C1314" s="21" t="s">
        <v>9</v>
      </c>
      <c r="D1314" s="21">
        <v>11</v>
      </c>
      <c r="E1314" s="21">
        <v>0.45</v>
      </c>
      <c r="F1314" s="22" t="s">
        <v>7</v>
      </c>
      <c r="G1314" s="32"/>
      <c r="H1314" s="33"/>
      <c r="I1314" s="22"/>
      <c r="J1314" s="22"/>
      <c r="K1314" s="22"/>
      <c r="L1314" s="22"/>
      <c r="M1314" s="22"/>
      <c r="N1314" s="21"/>
      <c r="O1314" s="22"/>
      <c r="P1314" s="22"/>
    </row>
    <row r="1315" spans="1:16" x14ac:dyDescent="0.2">
      <c r="A1315" s="21">
        <v>1293</v>
      </c>
      <c r="B1315" s="14">
        <v>7.52</v>
      </c>
      <c r="C1315" s="21" t="s">
        <v>9</v>
      </c>
      <c r="D1315" s="21">
        <v>11</v>
      </c>
      <c r="E1315" s="21">
        <v>0.45</v>
      </c>
      <c r="F1315" s="22" t="s">
        <v>7</v>
      </c>
      <c r="G1315" s="32"/>
      <c r="H1315" s="33"/>
      <c r="I1315" s="22"/>
      <c r="J1315" s="22"/>
      <c r="K1315" s="22"/>
      <c r="L1315" s="22"/>
      <c r="M1315" s="22"/>
      <c r="N1315" s="21"/>
      <c r="O1315" s="22"/>
      <c r="P1315" s="22"/>
    </row>
    <row r="1316" spans="1:16" x14ac:dyDescent="0.2">
      <c r="A1316" s="21">
        <v>1302</v>
      </c>
      <c r="B1316" s="14">
        <v>7.1</v>
      </c>
      <c r="C1316" s="21" t="s">
        <v>9</v>
      </c>
      <c r="D1316" s="21">
        <v>11</v>
      </c>
      <c r="E1316" s="21">
        <v>0.55000000000000004</v>
      </c>
      <c r="F1316" s="22" t="s">
        <v>7</v>
      </c>
      <c r="G1316" s="32"/>
      <c r="H1316" s="33"/>
      <c r="I1316" s="22"/>
      <c r="J1316" s="22"/>
      <c r="K1316" s="22"/>
      <c r="L1316" s="22"/>
      <c r="M1316" s="22"/>
      <c r="N1316" s="21"/>
      <c r="O1316" s="22"/>
      <c r="P1316" s="22"/>
    </row>
    <row r="1317" spans="1:16" x14ac:dyDescent="0.2">
      <c r="A1317" s="21">
        <v>1346</v>
      </c>
      <c r="B1317" s="14">
        <v>10.119999999999999</v>
      </c>
      <c r="C1317" s="21" t="s">
        <v>10</v>
      </c>
      <c r="D1317" s="21">
        <v>11</v>
      </c>
      <c r="E1317" s="21">
        <v>0.35</v>
      </c>
      <c r="F1317" s="22" t="s">
        <v>7</v>
      </c>
      <c r="G1317" s="32"/>
      <c r="H1317" s="33"/>
      <c r="I1317" s="22"/>
      <c r="J1317" s="22"/>
      <c r="K1317" s="22"/>
      <c r="L1317" s="22"/>
      <c r="M1317" s="22"/>
      <c r="N1317" s="21"/>
      <c r="O1317" s="22"/>
      <c r="P1317" s="22"/>
    </row>
    <row r="1318" spans="1:16" x14ac:dyDescent="0.2">
      <c r="A1318" s="21">
        <v>1443</v>
      </c>
      <c r="B1318" s="14">
        <v>7.17</v>
      </c>
      <c r="C1318" s="21" t="s">
        <v>9</v>
      </c>
      <c r="D1318" s="21">
        <v>11</v>
      </c>
      <c r="E1318" s="21">
        <v>0.8</v>
      </c>
      <c r="F1318" s="22" t="s">
        <v>7</v>
      </c>
      <c r="G1318" s="32"/>
      <c r="H1318" s="33"/>
      <c r="I1318" s="22"/>
      <c r="J1318" s="22"/>
      <c r="K1318" s="22"/>
      <c r="L1318" s="22"/>
      <c r="M1318" s="22"/>
      <c r="N1318" s="21"/>
      <c r="O1318" s="22"/>
      <c r="P1318" s="22"/>
    </row>
    <row r="1319" spans="1:16" x14ac:dyDescent="0.2">
      <c r="A1319" s="21">
        <v>1451</v>
      </c>
      <c r="B1319" s="14">
        <v>6.88</v>
      </c>
      <c r="C1319" s="21" t="s">
        <v>10</v>
      </c>
      <c r="D1319" s="21">
        <v>11</v>
      </c>
      <c r="E1319" s="21">
        <v>0.15</v>
      </c>
      <c r="F1319" s="22" t="s">
        <v>7</v>
      </c>
      <c r="G1319" s="32"/>
      <c r="H1319" s="33"/>
      <c r="I1319" s="22"/>
      <c r="J1319" s="22"/>
      <c r="K1319" s="22"/>
      <c r="L1319" s="22"/>
      <c r="M1319" s="22"/>
      <c r="N1319" s="21"/>
      <c r="O1319" s="22"/>
      <c r="P1319" s="22"/>
    </row>
    <row r="1320" spans="1:16" x14ac:dyDescent="0.2">
      <c r="A1320" s="21">
        <v>1490</v>
      </c>
      <c r="B1320" s="14">
        <v>6.58</v>
      </c>
      <c r="C1320" s="21" t="s">
        <v>10</v>
      </c>
      <c r="D1320" s="21">
        <v>11</v>
      </c>
      <c r="E1320" s="14">
        <v>0.05</v>
      </c>
      <c r="F1320" s="22" t="s">
        <v>7</v>
      </c>
      <c r="G1320" s="32"/>
      <c r="H1320" s="33"/>
      <c r="I1320" s="22"/>
      <c r="J1320" s="22"/>
      <c r="K1320" s="22"/>
      <c r="L1320" s="22"/>
      <c r="M1320" s="22"/>
      <c r="N1320" s="21"/>
      <c r="O1320" s="22"/>
      <c r="P1320" s="22"/>
    </row>
    <row r="1321" spans="1:16" x14ac:dyDescent="0.2">
      <c r="A1321" s="21">
        <v>1500</v>
      </c>
      <c r="B1321" s="14">
        <v>6.67</v>
      </c>
      <c r="C1321" s="21" t="s">
        <v>9</v>
      </c>
      <c r="D1321" s="21">
        <v>11</v>
      </c>
      <c r="E1321" s="21">
        <v>0.6</v>
      </c>
      <c r="F1321" s="22" t="s">
        <v>7</v>
      </c>
      <c r="G1321" s="32"/>
      <c r="H1321" s="33"/>
      <c r="I1321" s="22"/>
      <c r="J1321" s="22"/>
      <c r="K1321" s="22"/>
      <c r="L1321" s="22"/>
      <c r="M1321" s="22"/>
      <c r="N1321" s="21"/>
      <c r="O1321" s="22"/>
      <c r="P1321" s="22"/>
    </row>
    <row r="1322" spans="1:16" x14ac:dyDescent="0.2">
      <c r="A1322" s="21">
        <v>1505</v>
      </c>
      <c r="B1322" s="14">
        <v>7.35</v>
      </c>
      <c r="C1322" s="21" t="s">
        <v>9</v>
      </c>
      <c r="D1322" s="21">
        <v>11</v>
      </c>
      <c r="E1322" s="21">
        <v>0.65</v>
      </c>
      <c r="F1322" s="22" t="s">
        <v>7</v>
      </c>
      <c r="G1322" s="32"/>
      <c r="H1322" s="33"/>
      <c r="I1322" s="22"/>
      <c r="J1322" s="22"/>
      <c r="K1322" s="22"/>
      <c r="L1322" s="22"/>
      <c r="M1322" s="22"/>
      <c r="N1322" s="21"/>
      <c r="O1322" s="22"/>
      <c r="P1322" s="22"/>
    </row>
    <row r="1323" spans="1:16" x14ac:dyDescent="0.2">
      <c r="A1323" s="21">
        <v>1509</v>
      </c>
      <c r="B1323" s="14">
        <v>5.7</v>
      </c>
      <c r="C1323" s="21" t="s">
        <v>10</v>
      </c>
      <c r="D1323" s="21">
        <v>11</v>
      </c>
      <c r="E1323" s="21">
        <v>0.35</v>
      </c>
      <c r="F1323" s="22" t="s">
        <v>7</v>
      </c>
      <c r="G1323" s="32"/>
      <c r="H1323" s="33"/>
      <c r="I1323" s="22"/>
      <c r="J1323" s="22"/>
      <c r="K1323" s="22"/>
      <c r="L1323" s="22"/>
      <c r="M1323" s="22"/>
      <c r="N1323" s="21"/>
      <c r="O1323" s="22"/>
      <c r="P1323" s="22"/>
    </row>
    <row r="1324" spans="1:16" x14ac:dyDescent="0.2">
      <c r="A1324" s="21">
        <v>1510</v>
      </c>
      <c r="B1324" s="14">
        <v>5.7</v>
      </c>
      <c r="C1324" s="21" t="s">
        <v>9</v>
      </c>
      <c r="D1324" s="21">
        <v>11</v>
      </c>
      <c r="E1324" s="21">
        <v>0.4</v>
      </c>
      <c r="F1324" s="22" t="s">
        <v>7</v>
      </c>
      <c r="G1324" s="32"/>
      <c r="H1324" s="33"/>
      <c r="I1324" s="22"/>
      <c r="J1324" s="22"/>
      <c r="K1324" s="22"/>
      <c r="L1324" s="22"/>
      <c r="M1324" s="22"/>
      <c r="N1324" s="21"/>
      <c r="O1324" s="22"/>
      <c r="P1324" s="22"/>
    </row>
    <row r="1325" spans="1:16" x14ac:dyDescent="0.2">
      <c r="A1325" s="21">
        <v>1536</v>
      </c>
      <c r="B1325" s="14">
        <v>11.36</v>
      </c>
      <c r="C1325" s="21" t="s">
        <v>10</v>
      </c>
      <c r="D1325" s="21">
        <v>11</v>
      </c>
      <c r="E1325" s="21">
        <v>0.6</v>
      </c>
      <c r="F1325" s="22" t="s">
        <v>7</v>
      </c>
      <c r="G1325" s="32"/>
      <c r="H1325" s="33"/>
      <c r="I1325" s="22"/>
      <c r="J1325" s="22"/>
      <c r="K1325" s="22"/>
      <c r="L1325" s="22"/>
      <c r="M1325" s="22"/>
      <c r="N1325" s="21"/>
      <c r="O1325" s="22"/>
      <c r="P1325" s="22"/>
    </row>
    <row r="1326" spans="1:16" x14ac:dyDescent="0.2">
      <c r="A1326" s="21">
        <v>1547</v>
      </c>
      <c r="B1326" s="14">
        <v>13.18</v>
      </c>
      <c r="C1326" s="21" t="s">
        <v>9</v>
      </c>
      <c r="D1326" s="21">
        <v>11</v>
      </c>
      <c r="E1326" s="21">
        <v>0.75</v>
      </c>
      <c r="F1326" s="22" t="s">
        <v>7</v>
      </c>
      <c r="G1326" s="32"/>
      <c r="H1326" s="33"/>
      <c r="I1326" s="22"/>
      <c r="J1326" s="22"/>
      <c r="K1326" s="22"/>
      <c r="L1326" s="22"/>
      <c r="M1326" s="22"/>
      <c r="N1326" s="21"/>
      <c r="O1326" s="22"/>
      <c r="P1326" s="22"/>
    </row>
    <row r="1327" spans="1:16" x14ac:dyDescent="0.2">
      <c r="A1327" s="21">
        <v>1567</v>
      </c>
      <c r="B1327" s="14">
        <v>11.08</v>
      </c>
      <c r="C1327" s="21" t="s">
        <v>10</v>
      </c>
      <c r="D1327" s="21">
        <v>11</v>
      </c>
      <c r="E1327" s="21">
        <v>0.4</v>
      </c>
      <c r="F1327" s="22" t="s">
        <v>7</v>
      </c>
      <c r="G1327" s="32"/>
      <c r="H1327" s="33"/>
      <c r="I1327" s="22"/>
      <c r="J1327" s="22"/>
      <c r="K1327" s="22"/>
      <c r="L1327" s="22"/>
      <c r="M1327" s="22"/>
      <c r="N1327" s="21"/>
      <c r="O1327" s="22"/>
      <c r="P1327" s="22"/>
    </row>
    <row r="1328" spans="1:16" x14ac:dyDescent="0.2">
      <c r="A1328" s="21">
        <v>1572</v>
      </c>
      <c r="B1328" s="14">
        <v>11.32</v>
      </c>
      <c r="C1328" s="21" t="s">
        <v>10</v>
      </c>
      <c r="D1328" s="21">
        <v>11</v>
      </c>
      <c r="E1328" s="21">
        <v>0.45</v>
      </c>
      <c r="F1328" s="22" t="s">
        <v>7</v>
      </c>
      <c r="G1328" s="32"/>
      <c r="H1328" s="33"/>
      <c r="I1328" s="22"/>
      <c r="J1328" s="22"/>
      <c r="K1328" s="22"/>
      <c r="L1328" s="22"/>
      <c r="M1328" s="22"/>
      <c r="N1328" s="21"/>
      <c r="O1328" s="22"/>
      <c r="P1328" s="22"/>
    </row>
    <row r="1329" spans="1:16" x14ac:dyDescent="0.2">
      <c r="A1329" s="21">
        <v>1607</v>
      </c>
      <c r="B1329" s="14">
        <v>12.69</v>
      </c>
      <c r="C1329" s="21" t="s">
        <v>10</v>
      </c>
      <c r="D1329" s="21">
        <v>11</v>
      </c>
      <c r="E1329" s="21">
        <v>0.35</v>
      </c>
      <c r="F1329" s="22" t="s">
        <v>7</v>
      </c>
      <c r="G1329" s="32"/>
      <c r="H1329" s="33"/>
      <c r="I1329" s="22"/>
      <c r="J1329" s="22"/>
      <c r="K1329" s="22"/>
      <c r="L1329" s="22"/>
      <c r="M1329" s="22"/>
      <c r="N1329" s="21"/>
      <c r="O1329" s="22"/>
      <c r="P1329" s="22"/>
    </row>
    <row r="1330" spans="1:16" x14ac:dyDescent="0.2">
      <c r="A1330" s="21">
        <v>1616</v>
      </c>
      <c r="B1330" s="14">
        <v>10.85</v>
      </c>
      <c r="C1330" s="21" t="s">
        <v>9</v>
      </c>
      <c r="D1330" s="21">
        <v>11</v>
      </c>
      <c r="E1330" s="21">
        <v>0.65</v>
      </c>
      <c r="F1330" s="22" t="s">
        <v>7</v>
      </c>
      <c r="G1330" s="32"/>
      <c r="H1330" s="33"/>
      <c r="I1330" s="22"/>
      <c r="J1330" s="22"/>
      <c r="K1330" s="22"/>
      <c r="L1330" s="22"/>
      <c r="M1330" s="22"/>
      <c r="N1330" s="21"/>
      <c r="O1330" s="22"/>
      <c r="P1330" s="22"/>
    </row>
    <row r="1331" spans="1:16" x14ac:dyDescent="0.2">
      <c r="A1331" s="21">
        <v>1645</v>
      </c>
      <c r="B1331" s="14">
        <v>12.85</v>
      </c>
      <c r="C1331" s="21" t="s">
        <v>10</v>
      </c>
      <c r="D1331" s="21">
        <v>11</v>
      </c>
      <c r="E1331" s="21">
        <v>0.35</v>
      </c>
      <c r="F1331" s="22" t="s">
        <v>7</v>
      </c>
      <c r="G1331" s="32"/>
      <c r="H1331" s="33"/>
      <c r="I1331" s="22"/>
      <c r="J1331" s="22"/>
      <c r="K1331" s="22"/>
      <c r="L1331" s="22"/>
      <c r="M1331" s="22"/>
      <c r="N1331" s="21"/>
      <c r="O1331" s="22"/>
      <c r="P1331" s="22"/>
    </row>
    <row r="1332" spans="1:16" x14ac:dyDescent="0.2">
      <c r="A1332" s="21">
        <v>1676</v>
      </c>
      <c r="B1332" s="14">
        <v>7.26</v>
      </c>
      <c r="C1332" s="21" t="s">
        <v>9</v>
      </c>
      <c r="D1332" s="21">
        <v>11</v>
      </c>
      <c r="E1332" s="21">
        <v>0.55000000000000004</v>
      </c>
      <c r="F1332" s="22" t="s">
        <v>7</v>
      </c>
      <c r="G1332" s="32"/>
      <c r="H1332" s="33"/>
      <c r="I1332" s="22"/>
      <c r="J1332" s="22"/>
      <c r="K1332" s="22"/>
      <c r="L1332" s="22"/>
      <c r="M1332" s="22"/>
      <c r="N1332" s="21"/>
      <c r="O1332" s="22"/>
      <c r="P1332" s="22"/>
    </row>
    <row r="1333" spans="1:16" x14ac:dyDescent="0.2">
      <c r="A1333" s="21">
        <v>1715</v>
      </c>
      <c r="B1333" s="14">
        <v>7.44</v>
      </c>
      <c r="C1333" s="21" t="s">
        <v>10</v>
      </c>
      <c r="D1333" s="21">
        <v>11</v>
      </c>
      <c r="E1333" s="21">
        <v>0.5</v>
      </c>
      <c r="F1333" s="22" t="s">
        <v>7</v>
      </c>
      <c r="G1333" s="32"/>
      <c r="H1333" s="33"/>
      <c r="I1333" s="22"/>
      <c r="J1333" s="22"/>
      <c r="K1333" s="22"/>
      <c r="L1333" s="22"/>
      <c r="M1333" s="22"/>
      <c r="N1333" s="21"/>
      <c r="O1333" s="22"/>
      <c r="P1333" s="22"/>
    </row>
    <row r="1334" spans="1:16" x14ac:dyDescent="0.2">
      <c r="A1334" s="21">
        <v>1741</v>
      </c>
      <c r="B1334" s="14">
        <v>8.27</v>
      </c>
      <c r="C1334" s="21" t="s">
        <v>10</v>
      </c>
      <c r="D1334" s="21">
        <v>11</v>
      </c>
      <c r="E1334" s="21">
        <v>0.2</v>
      </c>
      <c r="F1334" s="22" t="s">
        <v>7</v>
      </c>
      <c r="G1334" s="32"/>
      <c r="H1334" s="33"/>
      <c r="I1334" s="22"/>
      <c r="J1334" s="22"/>
      <c r="K1334" s="22"/>
      <c r="L1334" s="22"/>
      <c r="M1334" s="22"/>
      <c r="N1334" s="21"/>
      <c r="O1334" s="22"/>
      <c r="P1334" s="22"/>
    </row>
    <row r="1335" spans="1:16" x14ac:dyDescent="0.2">
      <c r="A1335" s="21">
        <v>1751</v>
      </c>
      <c r="B1335" s="14">
        <v>6.82</v>
      </c>
      <c r="C1335" s="21" t="s">
        <v>9</v>
      </c>
      <c r="D1335" s="21">
        <v>11</v>
      </c>
      <c r="E1335" s="14">
        <v>0.2</v>
      </c>
      <c r="F1335" s="22" t="s">
        <v>7</v>
      </c>
      <c r="G1335" s="32"/>
      <c r="H1335" s="33"/>
      <c r="I1335" s="22"/>
      <c r="J1335" s="22"/>
      <c r="K1335" s="22"/>
      <c r="L1335" s="22"/>
      <c r="M1335" s="22"/>
      <c r="N1335" s="21"/>
      <c r="O1335" s="22"/>
      <c r="P1335" s="22"/>
    </row>
    <row r="1336" spans="1:16" x14ac:dyDescent="0.2">
      <c r="A1336" s="21">
        <v>1756</v>
      </c>
      <c r="B1336" s="14">
        <v>7.28</v>
      </c>
      <c r="C1336" s="21" t="s">
        <v>10</v>
      </c>
      <c r="D1336" s="21">
        <v>11</v>
      </c>
      <c r="E1336" s="21">
        <v>0.55000000000000004</v>
      </c>
      <c r="F1336" s="22" t="s">
        <v>7</v>
      </c>
      <c r="G1336" s="32"/>
      <c r="H1336" s="33"/>
      <c r="I1336" s="22"/>
      <c r="J1336" s="22"/>
      <c r="K1336" s="22"/>
      <c r="L1336" s="22"/>
      <c r="M1336" s="22"/>
      <c r="N1336" s="21"/>
      <c r="O1336" s="22"/>
      <c r="P1336" s="22"/>
    </row>
    <row r="1337" spans="1:16" x14ac:dyDescent="0.2">
      <c r="A1337" s="21">
        <v>1786</v>
      </c>
      <c r="B1337" s="14">
        <v>6.66</v>
      </c>
      <c r="C1337" s="21" t="s">
        <v>9</v>
      </c>
      <c r="D1337" s="21">
        <v>11</v>
      </c>
      <c r="E1337" s="21">
        <v>0.45</v>
      </c>
      <c r="F1337" s="22" t="s">
        <v>7</v>
      </c>
      <c r="G1337" s="32"/>
      <c r="H1337" s="33"/>
      <c r="I1337" s="22"/>
      <c r="J1337" s="22"/>
      <c r="K1337" s="22"/>
      <c r="L1337" s="22"/>
      <c r="M1337" s="22"/>
      <c r="N1337" s="21"/>
      <c r="O1337" s="22"/>
      <c r="P1337" s="22"/>
    </row>
    <row r="1338" spans="1:16" x14ac:dyDescent="0.2">
      <c r="A1338" s="21">
        <v>1828</v>
      </c>
      <c r="B1338" s="14">
        <v>7.59</v>
      </c>
      <c r="C1338" s="21" t="s">
        <v>9</v>
      </c>
      <c r="D1338" s="21">
        <v>11</v>
      </c>
      <c r="E1338" s="21">
        <v>0.7</v>
      </c>
      <c r="F1338" s="22" t="s">
        <v>7</v>
      </c>
      <c r="G1338" s="32"/>
      <c r="H1338" s="33"/>
      <c r="I1338" s="22"/>
      <c r="J1338" s="22"/>
      <c r="K1338" s="22"/>
      <c r="L1338" s="22"/>
      <c r="M1338" s="22"/>
      <c r="N1338" s="21"/>
      <c r="O1338" s="22"/>
      <c r="P1338" s="22"/>
    </row>
    <row r="1339" spans="1:16" x14ac:dyDescent="0.2">
      <c r="A1339" s="21">
        <v>1869</v>
      </c>
      <c r="B1339" s="14">
        <v>6.9</v>
      </c>
      <c r="C1339" s="21" t="s">
        <v>9</v>
      </c>
      <c r="D1339" s="21">
        <v>11</v>
      </c>
      <c r="E1339" s="21">
        <v>0.1</v>
      </c>
      <c r="F1339" s="22" t="s">
        <v>7</v>
      </c>
      <c r="G1339" s="32"/>
      <c r="H1339" s="33"/>
      <c r="I1339" s="22"/>
      <c r="J1339" s="22"/>
      <c r="K1339" s="22"/>
      <c r="L1339" s="22"/>
      <c r="M1339" s="22"/>
      <c r="N1339" s="21"/>
      <c r="O1339" s="22"/>
      <c r="P1339" s="22"/>
    </row>
    <row r="1340" spans="1:16" x14ac:dyDescent="0.2">
      <c r="A1340" s="21">
        <v>1875</v>
      </c>
      <c r="B1340" s="14">
        <v>8.8800000000000008</v>
      </c>
      <c r="C1340" s="21" t="s">
        <v>9</v>
      </c>
      <c r="D1340" s="21">
        <v>11</v>
      </c>
      <c r="E1340" s="21">
        <v>0.35</v>
      </c>
      <c r="F1340" s="22" t="s">
        <v>7</v>
      </c>
      <c r="G1340" s="32"/>
      <c r="H1340" s="33"/>
      <c r="I1340" s="22"/>
      <c r="J1340" s="22"/>
      <c r="K1340" s="22"/>
      <c r="L1340" s="22"/>
      <c r="M1340" s="22"/>
      <c r="N1340" s="21"/>
      <c r="O1340" s="22"/>
      <c r="P1340" s="22"/>
    </row>
    <row r="1341" spans="1:16" x14ac:dyDescent="0.2">
      <c r="A1341" s="21">
        <v>1878</v>
      </c>
      <c r="B1341" s="14">
        <v>7.43</v>
      </c>
      <c r="C1341" s="21" t="s">
        <v>9</v>
      </c>
      <c r="D1341" s="21">
        <v>11</v>
      </c>
      <c r="E1341" s="21">
        <v>0</v>
      </c>
      <c r="F1341" s="22" t="s">
        <v>7</v>
      </c>
      <c r="G1341" s="32"/>
      <c r="H1341" s="33"/>
      <c r="I1341" s="22"/>
      <c r="J1341" s="22"/>
      <c r="K1341" s="22"/>
      <c r="L1341" s="22"/>
      <c r="M1341" s="22"/>
      <c r="N1341" s="21"/>
      <c r="O1341" s="22"/>
      <c r="P1341" s="22"/>
    </row>
    <row r="1342" spans="1:16" x14ac:dyDescent="0.2">
      <c r="A1342" s="21">
        <v>1901</v>
      </c>
      <c r="B1342" s="14">
        <v>6.86</v>
      </c>
      <c r="C1342" s="21" t="s">
        <v>10</v>
      </c>
      <c r="D1342" s="21">
        <v>11</v>
      </c>
      <c r="E1342" s="21">
        <v>0.4</v>
      </c>
      <c r="F1342" s="22" t="s">
        <v>7</v>
      </c>
      <c r="G1342" s="32"/>
      <c r="H1342" s="33"/>
      <c r="I1342" s="22"/>
      <c r="J1342" s="22"/>
      <c r="K1342" s="22"/>
      <c r="L1342" s="22"/>
      <c r="M1342" s="22"/>
      <c r="N1342" s="21"/>
      <c r="O1342" s="22"/>
      <c r="P1342" s="22"/>
    </row>
    <row r="1343" spans="1:16" x14ac:dyDescent="0.2">
      <c r="A1343" s="21">
        <v>1912</v>
      </c>
      <c r="B1343" s="14">
        <v>6.8</v>
      </c>
      <c r="C1343" s="21" t="s">
        <v>9</v>
      </c>
      <c r="D1343" s="21">
        <v>11</v>
      </c>
      <c r="E1343" s="14">
        <v>0.5</v>
      </c>
      <c r="F1343" s="22" t="s">
        <v>7</v>
      </c>
      <c r="G1343" s="32"/>
      <c r="H1343" s="33"/>
      <c r="I1343" s="22"/>
      <c r="J1343" s="22"/>
      <c r="K1343" s="22"/>
      <c r="L1343" s="22"/>
      <c r="M1343" s="22"/>
      <c r="N1343" s="21"/>
      <c r="O1343" s="22"/>
      <c r="P1343" s="22"/>
    </row>
    <row r="1344" spans="1:16" x14ac:dyDescent="0.2">
      <c r="A1344" s="21">
        <v>1916</v>
      </c>
      <c r="B1344" s="14">
        <v>7.13</v>
      </c>
      <c r="C1344" s="21" t="s">
        <v>10</v>
      </c>
      <c r="D1344" s="21">
        <v>11</v>
      </c>
      <c r="E1344" s="21">
        <v>0.35</v>
      </c>
      <c r="F1344" s="22" t="s">
        <v>7</v>
      </c>
      <c r="G1344" s="32"/>
      <c r="H1344" s="33"/>
      <c r="I1344" s="22"/>
      <c r="J1344" s="22"/>
      <c r="K1344" s="22"/>
      <c r="L1344" s="22"/>
      <c r="M1344" s="22"/>
      <c r="N1344" s="21"/>
      <c r="O1344" s="22"/>
      <c r="P1344" s="22"/>
    </row>
    <row r="1345" spans="1:16" x14ac:dyDescent="0.2">
      <c r="A1345" s="21">
        <v>1947</v>
      </c>
      <c r="B1345" s="14">
        <v>6.83</v>
      </c>
      <c r="C1345" s="21" t="s">
        <v>10</v>
      </c>
      <c r="D1345" s="21">
        <v>11</v>
      </c>
      <c r="E1345" s="21">
        <v>0.45</v>
      </c>
      <c r="F1345" s="22" t="s">
        <v>7</v>
      </c>
      <c r="G1345" s="32"/>
      <c r="H1345" s="33"/>
      <c r="I1345" s="22"/>
      <c r="J1345" s="22"/>
      <c r="K1345" s="22"/>
      <c r="L1345" s="22"/>
      <c r="M1345" s="22"/>
      <c r="N1345" s="21"/>
      <c r="O1345" s="22"/>
      <c r="P1345" s="22"/>
    </row>
    <row r="1346" spans="1:16" x14ac:dyDescent="0.2">
      <c r="A1346" s="21">
        <v>1951</v>
      </c>
      <c r="B1346" s="14">
        <v>7.68</v>
      </c>
      <c r="C1346" s="21" t="s">
        <v>9</v>
      </c>
      <c r="D1346" s="21">
        <v>11</v>
      </c>
      <c r="E1346" s="21">
        <v>0.3</v>
      </c>
      <c r="F1346" s="22" t="s">
        <v>7</v>
      </c>
      <c r="G1346" s="32"/>
      <c r="H1346" s="33"/>
      <c r="I1346" s="22"/>
      <c r="J1346" s="22"/>
      <c r="K1346" s="22"/>
      <c r="L1346" s="22"/>
      <c r="M1346" s="22"/>
      <c r="N1346" s="21"/>
      <c r="O1346" s="22"/>
      <c r="P1346" s="22"/>
    </row>
    <row r="1347" spans="1:16" x14ac:dyDescent="0.2">
      <c r="A1347" s="21">
        <v>2009</v>
      </c>
      <c r="B1347" s="14">
        <v>5.66</v>
      </c>
      <c r="C1347" s="21" t="s">
        <v>10</v>
      </c>
      <c r="D1347" s="21">
        <v>11</v>
      </c>
      <c r="E1347" s="21">
        <v>0.4</v>
      </c>
      <c r="F1347" s="22" t="s">
        <v>7</v>
      </c>
      <c r="G1347" s="32"/>
      <c r="H1347" s="33"/>
      <c r="I1347" s="22"/>
      <c r="J1347" s="22"/>
      <c r="K1347" s="22"/>
      <c r="L1347" s="22"/>
      <c r="M1347" s="22"/>
      <c r="N1347" s="21"/>
      <c r="O1347" s="22"/>
      <c r="P1347" s="22"/>
    </row>
    <row r="1348" spans="1:16" x14ac:dyDescent="0.2">
      <c r="A1348" s="21">
        <v>2085</v>
      </c>
      <c r="B1348" s="14">
        <v>6.22</v>
      </c>
      <c r="C1348" s="21" t="s">
        <v>9</v>
      </c>
      <c r="D1348" s="21">
        <v>11</v>
      </c>
      <c r="E1348" s="21">
        <v>0.35</v>
      </c>
      <c r="F1348" s="22" t="s">
        <v>7</v>
      </c>
      <c r="G1348" s="32"/>
      <c r="H1348" s="33"/>
      <c r="I1348" s="22"/>
      <c r="J1348" s="22"/>
      <c r="K1348" s="22"/>
      <c r="L1348" s="22"/>
      <c r="M1348" s="22"/>
      <c r="N1348" s="21"/>
      <c r="O1348" s="22"/>
      <c r="P1348" s="22"/>
    </row>
    <row r="1349" spans="1:16" x14ac:dyDescent="0.2">
      <c r="A1349" s="21">
        <v>2090</v>
      </c>
      <c r="B1349" s="14">
        <v>6.41</v>
      </c>
      <c r="C1349" s="21" t="s">
        <v>9</v>
      </c>
      <c r="D1349" s="21">
        <v>11</v>
      </c>
      <c r="E1349" s="14">
        <v>0.2</v>
      </c>
      <c r="F1349" s="22" t="s">
        <v>7</v>
      </c>
      <c r="G1349" s="32"/>
      <c r="H1349" s="33"/>
      <c r="I1349" s="22"/>
      <c r="J1349" s="22"/>
      <c r="K1349" s="22"/>
      <c r="L1349" s="22"/>
      <c r="M1349" s="22"/>
      <c r="N1349" s="21"/>
      <c r="O1349" s="22"/>
      <c r="P1349" s="22"/>
    </row>
    <row r="1350" spans="1:16" x14ac:dyDescent="0.2">
      <c r="A1350" s="21">
        <v>2097</v>
      </c>
      <c r="B1350" s="14">
        <v>6.67</v>
      </c>
      <c r="C1350" s="21" t="s">
        <v>10</v>
      </c>
      <c r="D1350" s="21">
        <v>11</v>
      </c>
      <c r="E1350" s="21">
        <v>0.5</v>
      </c>
      <c r="F1350" s="22" t="s">
        <v>7</v>
      </c>
      <c r="G1350" s="32"/>
      <c r="H1350" s="33"/>
      <c r="I1350" s="22"/>
      <c r="J1350" s="22"/>
      <c r="K1350" s="22"/>
      <c r="L1350" s="22"/>
      <c r="M1350" s="22"/>
      <c r="N1350" s="21"/>
      <c r="O1350" s="22"/>
      <c r="P1350" s="22"/>
    </row>
    <row r="1351" spans="1:16" x14ac:dyDescent="0.2">
      <c r="A1351" s="21">
        <v>2136</v>
      </c>
      <c r="B1351" s="14">
        <v>6.36</v>
      </c>
      <c r="C1351" s="21" t="s">
        <v>9</v>
      </c>
      <c r="D1351" s="21">
        <v>11</v>
      </c>
      <c r="E1351" s="21">
        <v>0.25</v>
      </c>
      <c r="F1351" s="22" t="s">
        <v>7</v>
      </c>
      <c r="G1351" s="32"/>
      <c r="H1351" s="33"/>
      <c r="I1351" s="22"/>
      <c r="J1351" s="22"/>
      <c r="K1351" s="22"/>
      <c r="L1351" s="22"/>
      <c r="M1351" s="22"/>
      <c r="N1351" s="21"/>
      <c r="O1351" s="22"/>
      <c r="P1351" s="22"/>
    </row>
    <row r="1352" spans="1:16" x14ac:dyDescent="0.2">
      <c r="A1352" s="21">
        <v>2138</v>
      </c>
      <c r="B1352" s="14">
        <v>5.93</v>
      </c>
      <c r="C1352" s="21" t="s">
        <v>10</v>
      </c>
      <c r="D1352" s="21">
        <v>11</v>
      </c>
      <c r="E1352" s="21">
        <v>0.2</v>
      </c>
      <c r="F1352" s="22" t="s">
        <v>7</v>
      </c>
      <c r="G1352" s="32"/>
      <c r="H1352" s="33"/>
      <c r="I1352" s="22"/>
      <c r="J1352" s="22"/>
      <c r="K1352" s="22"/>
      <c r="L1352" s="22"/>
      <c r="M1352" s="22"/>
      <c r="N1352" s="21"/>
      <c r="O1352" s="22"/>
      <c r="P1352" s="22"/>
    </row>
    <row r="1353" spans="1:16" x14ac:dyDescent="0.2">
      <c r="A1353" s="21">
        <v>2151</v>
      </c>
      <c r="B1353" s="14">
        <v>6.25</v>
      </c>
      <c r="C1353" s="21" t="s">
        <v>10</v>
      </c>
      <c r="D1353" s="21">
        <v>11</v>
      </c>
      <c r="E1353" s="21">
        <v>0.15</v>
      </c>
      <c r="F1353" s="22" t="s">
        <v>7</v>
      </c>
      <c r="G1353" s="32"/>
      <c r="H1353" s="33"/>
      <c r="I1353" s="22"/>
      <c r="J1353" s="22"/>
      <c r="K1353" s="22"/>
      <c r="L1353" s="22"/>
      <c r="M1353" s="22"/>
      <c r="N1353" s="21"/>
      <c r="O1353" s="22"/>
      <c r="P1353" s="22"/>
    </row>
    <row r="1354" spans="1:16" x14ac:dyDescent="0.2">
      <c r="A1354" s="21">
        <v>2160</v>
      </c>
      <c r="B1354" s="14">
        <v>9.5</v>
      </c>
      <c r="C1354" s="21" t="s">
        <v>10</v>
      </c>
      <c r="D1354" s="21">
        <v>11</v>
      </c>
      <c r="E1354" s="21">
        <v>0.24</v>
      </c>
      <c r="F1354" s="22" t="s">
        <v>7</v>
      </c>
      <c r="G1354" s="32"/>
      <c r="H1354" s="33"/>
      <c r="I1354" s="22"/>
      <c r="J1354" s="22"/>
      <c r="K1354" s="22"/>
      <c r="L1354" s="22"/>
      <c r="M1354" s="22"/>
      <c r="N1354" s="21"/>
      <c r="O1354" s="22"/>
      <c r="P1354" s="22"/>
    </row>
    <row r="1355" spans="1:16" x14ac:dyDescent="0.2">
      <c r="A1355" s="21">
        <v>2170</v>
      </c>
      <c r="B1355" s="14">
        <v>10.07</v>
      </c>
      <c r="C1355" s="21" t="s">
        <v>9</v>
      </c>
      <c r="D1355" s="21">
        <v>11</v>
      </c>
      <c r="E1355" s="21">
        <v>0.35</v>
      </c>
      <c r="F1355" s="22" t="s">
        <v>7</v>
      </c>
      <c r="G1355" s="32"/>
      <c r="H1355" s="33"/>
      <c r="I1355" s="22"/>
      <c r="J1355" s="22"/>
      <c r="K1355" s="22"/>
      <c r="L1355" s="22"/>
      <c r="M1355" s="22"/>
      <c r="N1355" s="21"/>
      <c r="O1355" s="22"/>
      <c r="P1355" s="22"/>
    </row>
    <row r="1356" spans="1:16" x14ac:dyDescent="0.2">
      <c r="A1356" s="21">
        <v>2186</v>
      </c>
      <c r="B1356" s="14">
        <v>6.31</v>
      </c>
      <c r="C1356" s="21" t="s">
        <v>10</v>
      </c>
      <c r="D1356" s="21">
        <v>11</v>
      </c>
      <c r="E1356" s="21">
        <v>0.45</v>
      </c>
      <c r="F1356" s="22" t="s">
        <v>7</v>
      </c>
      <c r="G1356" s="32"/>
      <c r="H1356" s="33"/>
      <c r="I1356" s="22"/>
      <c r="J1356" s="22"/>
      <c r="K1356" s="22"/>
      <c r="L1356" s="22"/>
      <c r="M1356" s="22"/>
      <c r="N1356" s="21"/>
      <c r="O1356" s="22"/>
      <c r="P1356" s="22"/>
    </row>
    <row r="1357" spans="1:16" x14ac:dyDescent="0.2">
      <c r="A1357" s="21">
        <v>2196</v>
      </c>
      <c r="B1357" s="14">
        <v>13.17</v>
      </c>
      <c r="C1357" s="21" t="s">
        <v>10</v>
      </c>
      <c r="D1357" s="21">
        <v>11</v>
      </c>
      <c r="E1357" s="21">
        <v>0.45</v>
      </c>
      <c r="F1357" s="22" t="s">
        <v>7</v>
      </c>
      <c r="G1357" s="32"/>
      <c r="H1357" s="33"/>
      <c r="I1357" s="22"/>
      <c r="J1357" s="22"/>
      <c r="K1357" s="22"/>
      <c r="L1357" s="22"/>
      <c r="M1357" s="22"/>
      <c r="N1357" s="21"/>
      <c r="O1357" s="22"/>
      <c r="P1357" s="22"/>
    </row>
    <row r="1358" spans="1:16" x14ac:dyDescent="0.2">
      <c r="A1358" s="21">
        <v>2203</v>
      </c>
      <c r="B1358" s="14">
        <v>12.9</v>
      </c>
      <c r="C1358" s="21" t="s">
        <v>9</v>
      </c>
      <c r="D1358" s="21">
        <v>11</v>
      </c>
      <c r="E1358" s="21">
        <v>0.4</v>
      </c>
      <c r="F1358" s="22" t="s">
        <v>7</v>
      </c>
      <c r="G1358" s="32"/>
      <c r="H1358" s="33"/>
      <c r="I1358" s="22"/>
      <c r="J1358" s="22"/>
      <c r="K1358" s="22"/>
      <c r="L1358" s="22"/>
      <c r="M1358" s="22"/>
      <c r="N1358" s="21"/>
      <c r="O1358" s="22"/>
      <c r="P1358" s="22"/>
    </row>
    <row r="1359" spans="1:16" x14ac:dyDescent="0.2">
      <c r="A1359" s="21">
        <v>2214</v>
      </c>
      <c r="B1359" s="14">
        <v>6.12</v>
      </c>
      <c r="C1359" s="21" t="s">
        <v>9</v>
      </c>
      <c r="D1359" s="21">
        <v>11</v>
      </c>
      <c r="E1359" s="14">
        <v>0.55000000000000004</v>
      </c>
      <c r="F1359" s="22" t="s">
        <v>7</v>
      </c>
      <c r="G1359" s="32"/>
      <c r="H1359" s="33"/>
      <c r="I1359" s="22"/>
      <c r="J1359" s="22"/>
      <c r="K1359" s="22"/>
      <c r="L1359" s="22"/>
      <c r="M1359" s="22"/>
      <c r="N1359" s="21"/>
      <c r="O1359" s="22"/>
      <c r="P1359" s="22"/>
    </row>
    <row r="1360" spans="1:16" x14ac:dyDescent="0.2">
      <c r="A1360" s="21">
        <v>2247</v>
      </c>
      <c r="B1360" s="14">
        <v>10.15</v>
      </c>
      <c r="C1360" s="21" t="s">
        <v>9</v>
      </c>
      <c r="D1360" s="21">
        <v>11</v>
      </c>
      <c r="E1360" s="21">
        <v>0.3</v>
      </c>
      <c r="F1360" s="22" t="s">
        <v>7</v>
      </c>
      <c r="G1360" s="32"/>
      <c r="H1360" s="33"/>
      <c r="I1360" s="22"/>
      <c r="J1360" s="22"/>
      <c r="K1360" s="22"/>
      <c r="L1360" s="22"/>
      <c r="M1360" s="22"/>
      <c r="N1360" s="21"/>
      <c r="O1360" s="22"/>
      <c r="P1360" s="22"/>
    </row>
    <row r="1361" spans="1:16" x14ac:dyDescent="0.2">
      <c r="A1361" s="21">
        <v>2252</v>
      </c>
      <c r="B1361" s="14">
        <v>8.17</v>
      </c>
      <c r="C1361" s="21" t="s">
        <v>9</v>
      </c>
      <c r="D1361" s="21">
        <v>11</v>
      </c>
      <c r="E1361" s="21">
        <v>0.6</v>
      </c>
      <c r="F1361" s="22" t="s">
        <v>7</v>
      </c>
      <c r="G1361" s="32"/>
      <c r="H1361" s="33"/>
      <c r="I1361" s="22"/>
      <c r="J1361" s="22"/>
      <c r="K1361" s="22"/>
      <c r="L1361" s="22"/>
      <c r="M1361" s="22"/>
      <c r="N1361" s="21"/>
      <c r="O1361" s="22"/>
      <c r="P1361" s="22"/>
    </row>
    <row r="1362" spans="1:16" x14ac:dyDescent="0.2">
      <c r="A1362" s="21">
        <v>2259</v>
      </c>
      <c r="B1362" s="14">
        <v>6.15</v>
      </c>
      <c r="C1362" s="21" t="s">
        <v>9</v>
      </c>
      <c r="D1362" s="21">
        <v>11</v>
      </c>
      <c r="E1362" s="21">
        <v>0.3</v>
      </c>
      <c r="F1362" s="22" t="s">
        <v>7</v>
      </c>
      <c r="G1362" s="32"/>
      <c r="H1362" s="33"/>
      <c r="I1362" s="22"/>
      <c r="J1362" s="22"/>
      <c r="K1362" s="22"/>
      <c r="L1362" s="22"/>
      <c r="M1362" s="22"/>
      <c r="N1362" s="21"/>
      <c r="O1362" s="22"/>
      <c r="P1362" s="22"/>
    </row>
    <row r="1363" spans="1:16" x14ac:dyDescent="0.2">
      <c r="A1363" s="21">
        <v>2261</v>
      </c>
      <c r="B1363" s="14">
        <v>6.19</v>
      </c>
      <c r="C1363" s="21" t="s">
        <v>9</v>
      </c>
      <c r="D1363" s="21">
        <v>11</v>
      </c>
      <c r="E1363" s="21">
        <v>0.45</v>
      </c>
      <c r="F1363" s="22" t="s">
        <v>7</v>
      </c>
      <c r="G1363" s="32"/>
      <c r="H1363" s="33"/>
      <c r="I1363" s="22"/>
      <c r="J1363" s="22"/>
      <c r="K1363" s="22"/>
      <c r="L1363" s="22"/>
      <c r="M1363" s="22"/>
      <c r="N1363" s="21"/>
      <c r="O1363" s="22"/>
      <c r="P1363" s="22"/>
    </row>
    <row r="1364" spans="1:16" x14ac:dyDescent="0.2">
      <c r="A1364" s="21">
        <v>2269</v>
      </c>
      <c r="B1364" s="14">
        <v>6.27</v>
      </c>
      <c r="C1364" s="21" t="s">
        <v>9</v>
      </c>
      <c r="D1364" s="21">
        <v>11</v>
      </c>
      <c r="E1364" s="14">
        <v>0.5</v>
      </c>
      <c r="F1364" s="22" t="s">
        <v>7</v>
      </c>
      <c r="G1364" s="32"/>
      <c r="H1364" s="33"/>
      <c r="I1364" s="22"/>
      <c r="J1364" s="22"/>
      <c r="K1364" s="22"/>
      <c r="L1364" s="22"/>
      <c r="M1364" s="22"/>
      <c r="N1364" s="21"/>
      <c r="O1364" s="22"/>
      <c r="P1364" s="22"/>
    </row>
    <row r="1365" spans="1:16" x14ac:dyDescent="0.2">
      <c r="A1365" s="21">
        <v>2273</v>
      </c>
      <c r="B1365" s="14">
        <v>6.52</v>
      </c>
      <c r="C1365" s="21" t="s">
        <v>9</v>
      </c>
      <c r="D1365" s="21">
        <v>11</v>
      </c>
      <c r="E1365" s="21">
        <v>0.45</v>
      </c>
      <c r="F1365" s="22" t="s">
        <v>7</v>
      </c>
      <c r="G1365" s="32"/>
      <c r="H1365" s="33"/>
      <c r="I1365" s="22"/>
      <c r="J1365" s="22"/>
      <c r="K1365" s="22"/>
      <c r="L1365" s="22"/>
      <c r="M1365" s="22"/>
      <c r="N1365" s="21"/>
      <c r="O1365" s="22"/>
      <c r="P1365" s="22"/>
    </row>
    <row r="1366" spans="1:16" x14ac:dyDescent="0.2">
      <c r="A1366" s="21">
        <v>2284</v>
      </c>
      <c r="B1366" s="14">
        <v>8.66</v>
      </c>
      <c r="C1366" s="21" t="s">
        <v>9</v>
      </c>
      <c r="D1366" s="21">
        <v>11</v>
      </c>
      <c r="E1366" s="21">
        <v>0.25</v>
      </c>
      <c r="F1366" s="22" t="s">
        <v>7</v>
      </c>
      <c r="G1366" s="32"/>
      <c r="H1366" s="33"/>
      <c r="I1366" s="22"/>
      <c r="J1366" s="22"/>
      <c r="K1366" s="22"/>
      <c r="L1366" s="22"/>
      <c r="M1366" s="22"/>
      <c r="N1366" s="21"/>
      <c r="O1366" s="22"/>
      <c r="P1366" s="22"/>
    </row>
    <row r="1367" spans="1:16" x14ac:dyDescent="0.2">
      <c r="A1367" s="21">
        <v>2294</v>
      </c>
      <c r="B1367" s="14">
        <v>6.17</v>
      </c>
      <c r="C1367" s="21" t="s">
        <v>10</v>
      </c>
      <c r="D1367" s="21">
        <v>11</v>
      </c>
      <c r="E1367" s="21">
        <v>0.45</v>
      </c>
      <c r="F1367" s="22" t="s">
        <v>7</v>
      </c>
      <c r="G1367" s="32"/>
      <c r="H1367" s="33"/>
      <c r="I1367" s="22"/>
      <c r="J1367" s="22"/>
      <c r="K1367" s="22"/>
      <c r="L1367" s="22"/>
      <c r="M1367" s="22"/>
      <c r="N1367" s="21"/>
      <c r="O1367" s="22"/>
      <c r="P1367" s="22"/>
    </row>
    <row r="1368" spans="1:16" x14ac:dyDescent="0.2">
      <c r="A1368" s="21">
        <v>2315</v>
      </c>
      <c r="B1368" s="14">
        <v>11.51</v>
      </c>
      <c r="C1368" s="21" t="s">
        <v>9</v>
      </c>
      <c r="D1368" s="21">
        <v>11</v>
      </c>
      <c r="E1368" s="21">
        <v>0.45</v>
      </c>
      <c r="F1368" s="22" t="s">
        <v>7</v>
      </c>
      <c r="G1368" s="32"/>
      <c r="H1368" s="33"/>
      <c r="I1368" s="22"/>
      <c r="J1368" s="22"/>
      <c r="K1368" s="22"/>
      <c r="L1368" s="22"/>
      <c r="M1368" s="22"/>
      <c r="N1368" s="21"/>
      <c r="O1368" s="22"/>
      <c r="P1368" s="22"/>
    </row>
    <row r="1369" spans="1:16" x14ac:dyDescent="0.2">
      <c r="A1369" s="21">
        <v>2324</v>
      </c>
      <c r="B1369" s="14">
        <v>6.04</v>
      </c>
      <c r="C1369" s="21" t="s">
        <v>10</v>
      </c>
      <c r="D1369" s="21">
        <v>11</v>
      </c>
      <c r="E1369" s="21">
        <v>0.2</v>
      </c>
      <c r="F1369" s="22" t="s">
        <v>7</v>
      </c>
      <c r="G1369" s="32"/>
      <c r="H1369" s="33"/>
      <c r="I1369" s="22"/>
      <c r="J1369" s="22"/>
      <c r="K1369" s="22"/>
      <c r="L1369" s="22"/>
      <c r="M1369" s="22"/>
      <c r="N1369" s="21"/>
      <c r="O1369" s="22"/>
      <c r="P1369" s="22"/>
    </row>
    <row r="1370" spans="1:16" x14ac:dyDescent="0.2">
      <c r="A1370" s="21">
        <v>2331</v>
      </c>
      <c r="B1370" s="14">
        <v>6.11</v>
      </c>
      <c r="C1370" s="21" t="s">
        <v>9</v>
      </c>
      <c r="D1370" s="21">
        <v>11</v>
      </c>
      <c r="E1370" s="21">
        <v>0.22</v>
      </c>
      <c r="F1370" s="22" t="s">
        <v>7</v>
      </c>
      <c r="G1370" s="32"/>
      <c r="H1370" s="33"/>
      <c r="I1370" s="22"/>
      <c r="J1370" s="22"/>
      <c r="K1370" s="22"/>
      <c r="L1370" s="22"/>
      <c r="M1370" s="22"/>
      <c r="N1370" s="21"/>
      <c r="O1370" s="22"/>
      <c r="P1370" s="22"/>
    </row>
    <row r="1371" spans="1:16" x14ac:dyDescent="0.2">
      <c r="A1371" s="21">
        <v>2334</v>
      </c>
      <c r="B1371" s="14">
        <v>6.08</v>
      </c>
      <c r="C1371" s="21" t="s">
        <v>10</v>
      </c>
      <c r="D1371" s="21">
        <v>11</v>
      </c>
      <c r="E1371" s="14">
        <v>0.2</v>
      </c>
      <c r="F1371" s="22" t="s">
        <v>7</v>
      </c>
      <c r="G1371" s="32"/>
      <c r="H1371" s="33"/>
      <c r="I1371" s="22"/>
      <c r="J1371" s="22"/>
      <c r="K1371" s="22"/>
      <c r="L1371" s="22"/>
      <c r="M1371" s="22"/>
      <c r="N1371" s="21"/>
      <c r="O1371" s="22"/>
      <c r="P1371" s="22"/>
    </row>
    <row r="1372" spans="1:16" x14ac:dyDescent="0.2">
      <c r="A1372" s="21">
        <v>3004</v>
      </c>
      <c r="B1372" s="14">
        <v>9.39</v>
      </c>
      <c r="C1372" s="21" t="s">
        <v>9</v>
      </c>
      <c r="D1372" s="21">
        <v>11</v>
      </c>
      <c r="E1372" s="21">
        <v>0.65</v>
      </c>
      <c r="F1372" s="22" t="s">
        <v>7</v>
      </c>
      <c r="G1372" s="32"/>
      <c r="H1372" s="33"/>
      <c r="I1372" s="22"/>
      <c r="J1372" s="22"/>
      <c r="K1372" s="22"/>
      <c r="L1372" s="22"/>
      <c r="M1372" s="22"/>
      <c r="N1372" s="21"/>
      <c r="O1372" s="22"/>
      <c r="P1372" s="22"/>
    </row>
    <row r="1373" spans="1:16" x14ac:dyDescent="0.2">
      <c r="A1373" s="21">
        <v>3008</v>
      </c>
      <c r="B1373" s="14">
        <v>11.8</v>
      </c>
      <c r="C1373" s="21" t="s">
        <v>10</v>
      </c>
      <c r="D1373" s="21">
        <v>11</v>
      </c>
      <c r="E1373" s="21">
        <v>0.45</v>
      </c>
      <c r="F1373" s="22" t="s">
        <v>7</v>
      </c>
      <c r="G1373" s="32"/>
      <c r="H1373" s="33"/>
      <c r="I1373" s="22"/>
      <c r="J1373" s="22"/>
      <c r="K1373" s="22"/>
      <c r="L1373" s="22"/>
      <c r="M1373" s="22"/>
      <c r="N1373" s="21"/>
      <c r="O1373" s="22"/>
      <c r="P1373" s="22"/>
    </row>
    <row r="1374" spans="1:16" x14ac:dyDescent="0.2">
      <c r="A1374" s="21">
        <v>3010</v>
      </c>
      <c r="B1374" s="14">
        <v>10.050000000000001</v>
      </c>
      <c r="C1374" s="21" t="s">
        <v>9</v>
      </c>
      <c r="D1374" s="21">
        <v>11</v>
      </c>
      <c r="E1374" s="21">
        <v>0.6</v>
      </c>
      <c r="F1374" s="22" t="s">
        <v>7</v>
      </c>
      <c r="G1374" s="32"/>
      <c r="H1374" s="33"/>
      <c r="I1374" s="22"/>
      <c r="J1374" s="22"/>
      <c r="K1374" s="22"/>
      <c r="L1374" s="22"/>
      <c r="M1374" s="22"/>
      <c r="N1374" s="21"/>
      <c r="O1374" s="22"/>
      <c r="P1374" s="22"/>
    </row>
    <row r="1375" spans="1:16" x14ac:dyDescent="0.2">
      <c r="A1375" s="21">
        <v>3012</v>
      </c>
      <c r="B1375" s="14">
        <v>9.7200000000000006</v>
      </c>
      <c r="C1375" s="21" t="s">
        <v>10</v>
      </c>
      <c r="D1375" s="21">
        <v>11</v>
      </c>
      <c r="E1375" s="21">
        <v>0.35</v>
      </c>
      <c r="F1375" s="22" t="s">
        <v>7</v>
      </c>
      <c r="G1375" s="32"/>
      <c r="H1375" s="33"/>
      <c r="I1375" s="22"/>
      <c r="J1375" s="22"/>
      <c r="K1375" s="22"/>
      <c r="L1375" s="22"/>
      <c r="M1375" s="22"/>
      <c r="N1375" s="21"/>
      <c r="O1375" s="22"/>
      <c r="P1375" s="22"/>
    </row>
    <row r="1376" spans="1:16" x14ac:dyDescent="0.2">
      <c r="A1376" s="21">
        <v>3013</v>
      </c>
      <c r="B1376" s="14">
        <v>7.85</v>
      </c>
      <c r="C1376" s="21" t="s">
        <v>9</v>
      </c>
      <c r="D1376" s="21">
        <v>11</v>
      </c>
      <c r="E1376" s="21">
        <v>0.4</v>
      </c>
      <c r="F1376" s="22" t="s">
        <v>7</v>
      </c>
      <c r="G1376" s="32"/>
      <c r="H1376" s="33"/>
      <c r="I1376" s="22"/>
      <c r="J1376" s="22"/>
      <c r="K1376" s="22"/>
      <c r="L1376" s="22"/>
      <c r="M1376" s="22"/>
      <c r="N1376" s="21"/>
      <c r="O1376" s="22"/>
      <c r="P1376" s="22"/>
    </row>
    <row r="1377" spans="1:16" x14ac:dyDescent="0.2">
      <c r="A1377" s="21">
        <v>4004</v>
      </c>
      <c r="B1377" s="14">
        <v>9.57</v>
      </c>
      <c r="C1377" s="21" t="s">
        <v>9</v>
      </c>
      <c r="D1377" s="21">
        <v>11</v>
      </c>
      <c r="E1377" s="21">
        <v>0.4</v>
      </c>
      <c r="F1377" s="22" t="s">
        <v>7</v>
      </c>
      <c r="G1377" s="32"/>
      <c r="H1377" s="33"/>
      <c r="I1377" s="22"/>
      <c r="J1377" s="22"/>
      <c r="K1377" s="22"/>
      <c r="L1377" s="22"/>
      <c r="M1377" s="22"/>
      <c r="N1377" s="21"/>
      <c r="O1377" s="22"/>
      <c r="P1377" s="22"/>
    </row>
    <row r="1378" spans="1:16" x14ac:dyDescent="0.2">
      <c r="A1378" s="21">
        <v>4005</v>
      </c>
      <c r="B1378" s="14">
        <v>11.23</v>
      </c>
      <c r="C1378" s="21" t="s">
        <v>10</v>
      </c>
      <c r="D1378" s="21">
        <v>11</v>
      </c>
      <c r="E1378" s="21">
        <v>0.4</v>
      </c>
      <c r="F1378" s="22" t="s">
        <v>7</v>
      </c>
      <c r="G1378" s="32"/>
      <c r="H1378" s="33"/>
      <c r="I1378" s="22"/>
      <c r="J1378" s="22"/>
      <c r="K1378" s="22"/>
      <c r="L1378" s="22"/>
      <c r="M1378" s="22"/>
      <c r="N1378" s="21"/>
      <c r="O1378" s="22"/>
      <c r="P1378" s="22"/>
    </row>
    <row r="1379" spans="1:16" x14ac:dyDescent="0.2">
      <c r="A1379" s="21">
        <v>4006</v>
      </c>
      <c r="B1379" s="14">
        <v>8.6300000000000008</v>
      </c>
      <c r="C1379" s="21" t="s">
        <v>9</v>
      </c>
      <c r="D1379" s="21">
        <v>11</v>
      </c>
      <c r="E1379" s="21">
        <v>0.45</v>
      </c>
      <c r="F1379" s="22" t="s">
        <v>7</v>
      </c>
      <c r="G1379" s="32"/>
      <c r="H1379" s="33"/>
      <c r="I1379" s="22"/>
      <c r="J1379" s="22"/>
      <c r="K1379" s="22"/>
      <c r="L1379" s="22"/>
      <c r="M1379" s="22"/>
      <c r="N1379" s="21"/>
      <c r="O1379" s="22"/>
      <c r="P1379" s="22"/>
    </row>
    <row r="1380" spans="1:16" x14ac:dyDescent="0.2">
      <c r="A1380" s="21">
        <v>4007</v>
      </c>
      <c r="B1380" s="14">
        <v>6.79</v>
      </c>
      <c r="C1380" s="21" t="s">
        <v>10</v>
      </c>
      <c r="D1380" s="21">
        <v>11</v>
      </c>
      <c r="E1380" s="21">
        <v>0.75</v>
      </c>
      <c r="F1380" s="22" t="s">
        <v>7</v>
      </c>
      <c r="G1380" s="32"/>
      <c r="H1380" s="33"/>
      <c r="I1380" s="22"/>
      <c r="J1380" s="22"/>
      <c r="K1380" s="22"/>
      <c r="L1380" s="22"/>
      <c r="M1380" s="22"/>
      <c r="N1380" s="21"/>
      <c r="O1380" s="22"/>
      <c r="P1380" s="22"/>
    </row>
    <row r="1381" spans="1:16" x14ac:dyDescent="0.2">
      <c r="A1381" s="21">
        <v>4008</v>
      </c>
      <c r="B1381" s="14">
        <v>10.53</v>
      </c>
      <c r="C1381" s="21" t="s">
        <v>10</v>
      </c>
      <c r="D1381" s="21">
        <v>11</v>
      </c>
      <c r="E1381" s="21">
        <v>0.4</v>
      </c>
      <c r="F1381" s="22" t="s">
        <v>7</v>
      </c>
      <c r="G1381" s="32"/>
      <c r="H1381" s="33"/>
      <c r="I1381" s="22"/>
      <c r="J1381" s="22"/>
      <c r="K1381" s="22"/>
      <c r="L1381" s="22"/>
      <c r="M1381" s="22"/>
      <c r="N1381" s="21"/>
      <c r="O1381" s="22"/>
      <c r="P1381" s="22"/>
    </row>
    <row r="1382" spans="1:16" x14ac:dyDescent="0.2">
      <c r="A1382" s="21">
        <v>4009</v>
      </c>
      <c r="B1382" s="14">
        <v>5.41</v>
      </c>
      <c r="C1382" s="21" t="s">
        <v>10</v>
      </c>
      <c r="D1382" s="21">
        <v>11</v>
      </c>
      <c r="E1382" s="21">
        <v>0.3</v>
      </c>
      <c r="F1382" s="22" t="s">
        <v>7</v>
      </c>
      <c r="G1382" s="32"/>
      <c r="H1382" s="33"/>
      <c r="I1382" s="22"/>
      <c r="J1382" s="22"/>
      <c r="K1382" s="22"/>
      <c r="L1382" s="22"/>
      <c r="M1382" s="22"/>
      <c r="N1382" s="21"/>
      <c r="O1382" s="22"/>
      <c r="P1382" s="22"/>
    </row>
    <row r="1383" spans="1:16" x14ac:dyDescent="0.2">
      <c r="A1383" s="21">
        <v>4012</v>
      </c>
      <c r="B1383" s="14">
        <v>9.0399999999999991</v>
      </c>
      <c r="C1383" s="21" t="s">
        <v>10</v>
      </c>
      <c r="D1383" s="21">
        <v>11</v>
      </c>
      <c r="E1383" s="21">
        <v>0.4</v>
      </c>
      <c r="F1383" s="22" t="s">
        <v>7</v>
      </c>
      <c r="G1383" s="32"/>
      <c r="H1383" s="33"/>
      <c r="I1383" s="22"/>
      <c r="J1383" s="22"/>
      <c r="K1383" s="22"/>
      <c r="L1383" s="22"/>
      <c r="M1383" s="22"/>
      <c r="N1383" s="21"/>
      <c r="O1383" s="22"/>
      <c r="P1383" s="22"/>
    </row>
    <row r="1384" spans="1:16" x14ac:dyDescent="0.2">
      <c r="A1384" s="21">
        <v>4013</v>
      </c>
      <c r="B1384" s="14">
        <v>8.49</v>
      </c>
      <c r="C1384" s="21" t="s">
        <v>10</v>
      </c>
      <c r="D1384" s="21">
        <v>11</v>
      </c>
      <c r="E1384" s="21">
        <v>0.35</v>
      </c>
      <c r="F1384" s="22" t="s">
        <v>7</v>
      </c>
      <c r="G1384" s="32"/>
      <c r="H1384" s="33"/>
      <c r="I1384" s="22"/>
      <c r="J1384" s="22"/>
      <c r="K1384" s="22"/>
      <c r="L1384" s="22"/>
      <c r="M1384" s="22"/>
      <c r="N1384" s="21"/>
      <c r="O1384" s="22"/>
      <c r="P1384" s="22"/>
    </row>
    <row r="1385" spans="1:16" x14ac:dyDescent="0.2">
      <c r="A1385" s="21">
        <v>4014</v>
      </c>
      <c r="B1385" s="14">
        <v>6.36</v>
      </c>
      <c r="C1385" s="21" t="s">
        <v>10</v>
      </c>
      <c r="D1385" s="21">
        <v>11</v>
      </c>
      <c r="E1385" s="21">
        <v>0.4</v>
      </c>
      <c r="F1385" s="22" t="s">
        <v>7</v>
      </c>
      <c r="G1385" s="32"/>
      <c r="H1385" s="33"/>
      <c r="I1385" s="22"/>
      <c r="J1385" s="22"/>
      <c r="K1385" s="22"/>
      <c r="L1385" s="22"/>
      <c r="M1385" s="22"/>
      <c r="N1385" s="21"/>
      <c r="O1385" s="22"/>
      <c r="P1385" s="22"/>
    </row>
    <row r="1386" spans="1:16" x14ac:dyDescent="0.2">
      <c r="A1386" s="21">
        <v>4015</v>
      </c>
      <c r="B1386" s="14">
        <v>10.199999999999999</v>
      </c>
      <c r="C1386" s="21" t="s">
        <v>9</v>
      </c>
      <c r="D1386" s="21">
        <v>11</v>
      </c>
      <c r="E1386" s="21">
        <v>0.65</v>
      </c>
      <c r="F1386" s="22" t="s">
        <v>7</v>
      </c>
      <c r="G1386" s="32"/>
      <c r="H1386" s="33"/>
      <c r="I1386" s="22"/>
      <c r="J1386" s="22"/>
      <c r="K1386" s="22"/>
      <c r="L1386" s="22"/>
      <c r="M1386" s="22"/>
      <c r="N1386" s="21"/>
      <c r="O1386" s="22"/>
      <c r="P1386" s="22"/>
    </row>
    <row r="1387" spans="1:16" x14ac:dyDescent="0.2">
      <c r="A1387" s="21">
        <v>4017</v>
      </c>
      <c r="B1387" s="14">
        <v>5.34</v>
      </c>
      <c r="C1387" s="21" t="s">
        <v>10</v>
      </c>
      <c r="D1387" s="21">
        <v>11</v>
      </c>
      <c r="E1387" s="21">
        <v>0.3</v>
      </c>
      <c r="F1387" s="22" t="s">
        <v>7</v>
      </c>
      <c r="G1387" s="32"/>
      <c r="H1387" s="33"/>
      <c r="I1387" s="22"/>
      <c r="J1387" s="22"/>
      <c r="K1387" s="22"/>
      <c r="L1387" s="22"/>
      <c r="M1387" s="22"/>
      <c r="N1387" s="21"/>
      <c r="O1387" s="22"/>
      <c r="P1387" s="22"/>
    </row>
    <row r="1388" spans="1:16" x14ac:dyDescent="0.2">
      <c r="A1388" s="21">
        <v>4018</v>
      </c>
      <c r="B1388" s="14">
        <v>6.39</v>
      </c>
      <c r="C1388" s="21" t="s">
        <v>10</v>
      </c>
      <c r="D1388" s="21">
        <v>11</v>
      </c>
      <c r="E1388" s="21">
        <v>0.5</v>
      </c>
      <c r="F1388" s="22" t="s">
        <v>7</v>
      </c>
      <c r="G1388" s="32"/>
      <c r="H1388" s="33"/>
      <c r="I1388" s="22"/>
      <c r="J1388" s="22"/>
      <c r="K1388" s="22"/>
      <c r="L1388" s="22"/>
      <c r="M1388" s="22"/>
      <c r="N1388" s="21"/>
      <c r="O1388" s="22"/>
      <c r="P1388" s="22"/>
    </row>
    <row r="1389" spans="1:16" x14ac:dyDescent="0.2">
      <c r="A1389" s="21">
        <v>4022</v>
      </c>
      <c r="B1389" s="14">
        <v>5.53</v>
      </c>
      <c r="C1389" s="21" t="s">
        <v>10</v>
      </c>
      <c r="D1389" s="21">
        <v>11</v>
      </c>
      <c r="E1389" s="21">
        <v>0.5</v>
      </c>
      <c r="F1389" s="22" t="s">
        <v>7</v>
      </c>
      <c r="G1389" s="32"/>
      <c r="H1389" s="33"/>
      <c r="I1389" s="22"/>
      <c r="J1389" s="22"/>
      <c r="K1389" s="22"/>
      <c r="L1389" s="22"/>
      <c r="M1389" s="22"/>
      <c r="N1389" s="21"/>
      <c r="O1389" s="22"/>
      <c r="P1389" s="22"/>
    </row>
    <row r="1390" spans="1:16" x14ac:dyDescent="0.2">
      <c r="A1390" s="21">
        <v>4025</v>
      </c>
      <c r="B1390" s="14">
        <v>9.0399999999999991</v>
      </c>
      <c r="C1390" s="21" t="s">
        <v>9</v>
      </c>
      <c r="D1390" s="21">
        <v>11</v>
      </c>
      <c r="E1390" s="21">
        <v>0.7</v>
      </c>
      <c r="F1390" s="22" t="s">
        <v>7</v>
      </c>
      <c r="G1390" s="32"/>
      <c r="H1390" s="33"/>
      <c r="I1390" s="22"/>
      <c r="J1390" s="22"/>
      <c r="K1390" s="22"/>
      <c r="L1390" s="22"/>
      <c r="M1390" s="22"/>
      <c r="N1390" s="21"/>
      <c r="O1390" s="22"/>
      <c r="P1390" s="22"/>
    </row>
    <row r="1391" spans="1:16" x14ac:dyDescent="0.2">
      <c r="A1391" s="21">
        <v>4026</v>
      </c>
      <c r="B1391" s="14">
        <v>13</v>
      </c>
      <c r="C1391" s="21" t="s">
        <v>10</v>
      </c>
      <c r="D1391" s="21">
        <v>11</v>
      </c>
      <c r="E1391" s="21">
        <v>0.7</v>
      </c>
      <c r="F1391" s="22" t="s">
        <v>7</v>
      </c>
      <c r="G1391" s="32"/>
      <c r="H1391" s="33"/>
      <c r="I1391" s="22"/>
      <c r="J1391" s="22"/>
      <c r="K1391" s="22"/>
      <c r="L1391" s="22"/>
      <c r="M1391" s="22"/>
      <c r="N1391" s="21"/>
      <c r="O1391" s="22"/>
      <c r="P1391" s="22"/>
    </row>
    <row r="1392" spans="1:16" x14ac:dyDescent="0.2">
      <c r="A1392" s="21">
        <v>4100</v>
      </c>
      <c r="B1392" s="16">
        <v>9.61</v>
      </c>
      <c r="C1392" s="21" t="s">
        <v>9</v>
      </c>
      <c r="D1392" s="21">
        <v>11</v>
      </c>
      <c r="E1392" s="21">
        <v>0.7</v>
      </c>
      <c r="F1392" s="22" t="s">
        <v>7</v>
      </c>
      <c r="G1392" s="32"/>
      <c r="H1392" s="33"/>
      <c r="I1392" s="22"/>
      <c r="J1392" s="22"/>
      <c r="K1392" s="22"/>
      <c r="L1392" s="22"/>
      <c r="M1392" s="22"/>
      <c r="N1392" s="21"/>
      <c r="O1392" s="22"/>
      <c r="P1392" s="22"/>
    </row>
    <row r="1393" spans="1:16" x14ac:dyDescent="0.2">
      <c r="A1393" s="21">
        <v>4101</v>
      </c>
      <c r="B1393" s="14">
        <v>7.68</v>
      </c>
      <c r="C1393" s="21" t="s">
        <v>9</v>
      </c>
      <c r="D1393" s="21">
        <v>11</v>
      </c>
      <c r="E1393" s="21">
        <v>0.7</v>
      </c>
      <c r="F1393" s="22" t="s">
        <v>7</v>
      </c>
      <c r="G1393" s="32"/>
      <c r="H1393" s="33"/>
      <c r="I1393" s="22"/>
      <c r="J1393" s="22"/>
      <c r="K1393" s="22"/>
      <c r="L1393" s="22"/>
      <c r="M1393" s="22"/>
      <c r="N1393" s="21"/>
      <c r="O1393" s="22"/>
      <c r="P1393" s="22"/>
    </row>
    <row r="1394" spans="1:16" x14ac:dyDescent="0.2">
      <c r="A1394" s="21">
        <v>4102</v>
      </c>
      <c r="B1394" s="16">
        <v>11.62</v>
      </c>
      <c r="C1394" s="21" t="s">
        <v>10</v>
      </c>
      <c r="D1394" s="21">
        <v>11</v>
      </c>
      <c r="E1394" s="21">
        <v>0.55000000000000004</v>
      </c>
      <c r="F1394" s="22" t="s">
        <v>7</v>
      </c>
      <c r="G1394" s="32"/>
      <c r="H1394" s="33"/>
      <c r="I1394" s="22"/>
      <c r="J1394" s="22"/>
      <c r="K1394" s="22"/>
      <c r="L1394" s="22"/>
      <c r="M1394" s="22"/>
      <c r="N1394" s="21"/>
      <c r="O1394" s="22"/>
      <c r="P1394" s="22"/>
    </row>
    <row r="1395" spans="1:16" x14ac:dyDescent="0.2">
      <c r="A1395" s="21">
        <v>4103</v>
      </c>
      <c r="B1395" s="14">
        <v>9.51</v>
      </c>
      <c r="C1395" s="21" t="s">
        <v>9</v>
      </c>
      <c r="D1395" s="21">
        <v>11</v>
      </c>
      <c r="E1395" s="21">
        <v>0.4</v>
      </c>
      <c r="F1395" s="22" t="s">
        <v>7</v>
      </c>
      <c r="G1395" s="32"/>
      <c r="H1395" s="33"/>
      <c r="I1395" s="22"/>
      <c r="J1395" s="22"/>
      <c r="K1395" s="22"/>
      <c r="L1395" s="22"/>
      <c r="M1395" s="22"/>
      <c r="N1395" s="21"/>
      <c r="O1395" s="22"/>
      <c r="P1395" s="22"/>
    </row>
    <row r="1396" spans="1:16" x14ac:dyDescent="0.2">
      <c r="A1396" s="21">
        <v>4104</v>
      </c>
      <c r="B1396" s="16">
        <v>11.55</v>
      </c>
      <c r="C1396" s="21" t="s">
        <v>10</v>
      </c>
      <c r="D1396" s="21">
        <v>11</v>
      </c>
      <c r="E1396" s="21">
        <v>0.7</v>
      </c>
      <c r="F1396" s="22" t="s">
        <v>7</v>
      </c>
      <c r="G1396" s="32"/>
      <c r="H1396" s="33"/>
      <c r="I1396" s="22"/>
      <c r="J1396" s="22"/>
      <c r="K1396" s="22"/>
      <c r="L1396" s="22"/>
      <c r="M1396" s="22"/>
      <c r="N1396" s="21"/>
      <c r="O1396" s="22"/>
      <c r="P1396" s="22"/>
    </row>
    <row r="1397" spans="1:16" x14ac:dyDescent="0.2">
      <c r="A1397" s="21">
        <v>4107</v>
      </c>
      <c r="B1397" s="14">
        <v>7.42</v>
      </c>
      <c r="C1397" s="21" t="s">
        <v>10</v>
      </c>
      <c r="D1397" s="21">
        <v>11</v>
      </c>
      <c r="E1397" s="21">
        <v>0.45</v>
      </c>
      <c r="F1397" s="22" t="s">
        <v>7</v>
      </c>
      <c r="G1397" s="32"/>
      <c r="H1397" s="33"/>
      <c r="I1397" s="22"/>
      <c r="J1397" s="22"/>
      <c r="K1397" s="22"/>
      <c r="L1397" s="22"/>
      <c r="M1397" s="22"/>
      <c r="N1397" s="21"/>
      <c r="O1397" s="22"/>
      <c r="P1397" s="22"/>
    </row>
    <row r="1398" spans="1:16" x14ac:dyDescent="0.2">
      <c r="A1398" s="21">
        <v>4108</v>
      </c>
      <c r="B1398" s="14">
        <v>4.63</v>
      </c>
      <c r="C1398" s="21" t="s">
        <v>10</v>
      </c>
      <c r="D1398" s="21">
        <v>11</v>
      </c>
      <c r="E1398" s="21">
        <v>0.25</v>
      </c>
      <c r="F1398" s="22" t="s">
        <v>7</v>
      </c>
      <c r="G1398" s="32"/>
      <c r="H1398" s="33"/>
      <c r="I1398" s="22"/>
      <c r="J1398" s="22"/>
      <c r="K1398" s="22"/>
      <c r="L1398" s="22"/>
      <c r="M1398" s="22"/>
      <c r="N1398" s="21"/>
      <c r="O1398" s="22"/>
      <c r="P1398" s="22"/>
    </row>
    <row r="1399" spans="1:16" x14ac:dyDescent="0.2">
      <c r="A1399" s="21">
        <v>4109</v>
      </c>
      <c r="B1399" s="14">
        <v>14.92</v>
      </c>
      <c r="C1399" s="21" t="s">
        <v>9</v>
      </c>
      <c r="D1399" s="21">
        <v>11</v>
      </c>
      <c r="E1399" s="21">
        <v>0.55000000000000004</v>
      </c>
      <c r="F1399" s="22" t="s">
        <v>7</v>
      </c>
      <c r="G1399" s="32"/>
      <c r="H1399" s="33"/>
      <c r="I1399" s="22"/>
      <c r="J1399" s="22"/>
      <c r="K1399" s="22"/>
      <c r="L1399" s="22"/>
      <c r="M1399" s="22"/>
      <c r="N1399" s="21"/>
      <c r="O1399" s="22"/>
      <c r="P1399" s="22"/>
    </row>
    <row r="1400" spans="1:16" x14ac:dyDescent="0.2">
      <c r="A1400" s="21">
        <v>4110</v>
      </c>
      <c r="B1400" s="14">
        <v>11.89</v>
      </c>
      <c r="C1400" s="21" t="s">
        <v>10</v>
      </c>
      <c r="D1400" s="21">
        <v>11</v>
      </c>
      <c r="E1400" s="21">
        <v>0.55000000000000004</v>
      </c>
      <c r="F1400" s="22" t="s">
        <v>7</v>
      </c>
      <c r="G1400" s="32"/>
      <c r="H1400" s="33"/>
      <c r="I1400" s="22"/>
      <c r="J1400" s="22"/>
      <c r="K1400" s="22"/>
      <c r="L1400" s="22"/>
      <c r="M1400" s="22"/>
      <c r="N1400" s="21"/>
      <c r="O1400" s="22"/>
      <c r="P1400" s="22"/>
    </row>
    <row r="1401" spans="1:16" x14ac:dyDescent="0.2">
      <c r="A1401" s="21">
        <v>4111</v>
      </c>
      <c r="B1401" s="14">
        <v>9.61</v>
      </c>
      <c r="C1401" s="21" t="s">
        <v>10</v>
      </c>
      <c r="D1401" s="21">
        <v>11</v>
      </c>
      <c r="E1401" s="21">
        <v>0.75</v>
      </c>
      <c r="F1401" s="22" t="s">
        <v>7</v>
      </c>
      <c r="G1401" s="32"/>
      <c r="H1401" s="33"/>
      <c r="I1401" s="22"/>
      <c r="J1401" s="22"/>
      <c r="K1401" s="22"/>
      <c r="L1401" s="22"/>
      <c r="M1401" s="22"/>
      <c r="N1401" s="21"/>
      <c r="O1401" s="22"/>
      <c r="P1401" s="22"/>
    </row>
    <row r="1402" spans="1:16" x14ac:dyDescent="0.2">
      <c r="A1402" s="21">
        <v>4112</v>
      </c>
      <c r="B1402" s="14">
        <v>9.42</v>
      </c>
      <c r="C1402" s="21" t="s">
        <v>10</v>
      </c>
      <c r="D1402" s="21">
        <v>11</v>
      </c>
      <c r="E1402" s="21">
        <v>0.2</v>
      </c>
      <c r="F1402" s="22" t="s">
        <v>7</v>
      </c>
      <c r="G1402" s="32"/>
      <c r="H1402" s="33"/>
      <c r="I1402" s="22"/>
      <c r="J1402" s="22"/>
      <c r="K1402" s="22"/>
      <c r="L1402" s="22"/>
      <c r="M1402" s="22"/>
      <c r="N1402" s="21"/>
      <c r="O1402" s="22"/>
      <c r="P1402" s="22"/>
    </row>
    <row r="1403" spans="1:16" x14ac:dyDescent="0.2">
      <c r="A1403" s="21">
        <v>4202</v>
      </c>
      <c r="B1403" s="14">
        <v>8.43</v>
      </c>
      <c r="C1403" s="21" t="s">
        <v>9</v>
      </c>
      <c r="D1403" s="21">
        <v>11</v>
      </c>
      <c r="E1403" s="21">
        <v>0.4</v>
      </c>
      <c r="F1403" s="22" t="s">
        <v>7</v>
      </c>
      <c r="G1403" s="32"/>
      <c r="H1403" s="33"/>
      <c r="I1403" s="22"/>
      <c r="J1403" s="22"/>
      <c r="K1403" s="22"/>
      <c r="L1403" s="22"/>
      <c r="M1403" s="22"/>
      <c r="N1403" s="21"/>
      <c r="O1403" s="22"/>
      <c r="P1403" s="22"/>
    </row>
    <row r="1404" spans="1:16" x14ac:dyDescent="0.2">
      <c r="A1404" s="21">
        <v>4203</v>
      </c>
      <c r="B1404" s="14">
        <v>6.91</v>
      </c>
      <c r="C1404" s="21" t="s">
        <v>9</v>
      </c>
      <c r="D1404" s="21">
        <v>11</v>
      </c>
      <c r="E1404" s="21">
        <v>0.45</v>
      </c>
      <c r="F1404" s="22" t="s">
        <v>7</v>
      </c>
      <c r="G1404" s="32"/>
      <c r="H1404" s="33"/>
      <c r="I1404" s="22"/>
      <c r="J1404" s="22"/>
      <c r="K1404" s="22"/>
      <c r="L1404" s="22"/>
      <c r="M1404" s="22"/>
      <c r="N1404" s="21"/>
      <c r="O1404" s="22"/>
      <c r="P1404" s="22"/>
    </row>
    <row r="1405" spans="1:16" x14ac:dyDescent="0.2">
      <c r="A1405" s="21">
        <v>4204</v>
      </c>
      <c r="B1405" s="14">
        <v>14.58</v>
      </c>
      <c r="C1405" s="21" t="s">
        <v>10</v>
      </c>
      <c r="D1405" s="21">
        <v>11</v>
      </c>
      <c r="E1405" s="21">
        <v>0.25</v>
      </c>
      <c r="F1405" s="22" t="s">
        <v>7</v>
      </c>
      <c r="G1405" s="32"/>
      <c r="H1405" s="33"/>
      <c r="I1405" s="22"/>
      <c r="J1405" s="22"/>
      <c r="K1405" s="22"/>
      <c r="L1405" s="22"/>
      <c r="M1405" s="22"/>
      <c r="N1405" s="21"/>
      <c r="O1405" s="22"/>
      <c r="P1405" s="22"/>
    </row>
    <row r="1406" spans="1:16" x14ac:dyDescent="0.2">
      <c r="A1406" s="21">
        <v>5035</v>
      </c>
      <c r="B1406" s="14">
        <v>10.01</v>
      </c>
      <c r="C1406" s="21" t="s">
        <v>9</v>
      </c>
      <c r="D1406" s="21">
        <v>11</v>
      </c>
      <c r="E1406" s="21">
        <v>0.45</v>
      </c>
      <c r="F1406" s="22" t="s">
        <v>7</v>
      </c>
      <c r="G1406" s="32"/>
      <c r="H1406" s="33"/>
      <c r="I1406" s="22"/>
      <c r="J1406" s="22"/>
      <c r="K1406" s="22"/>
      <c r="L1406" s="22"/>
      <c r="M1406" s="22"/>
      <c r="N1406" s="21"/>
      <c r="O1406" s="22"/>
      <c r="P1406" s="22"/>
    </row>
    <row r="1407" spans="1:16" x14ac:dyDescent="0.2">
      <c r="A1407" s="21" t="s">
        <v>22</v>
      </c>
      <c r="B1407" s="14">
        <v>8.2899999999999991</v>
      </c>
      <c r="C1407" s="21" t="s">
        <v>9</v>
      </c>
      <c r="D1407" s="21">
        <v>11</v>
      </c>
      <c r="E1407" s="14">
        <v>0.35</v>
      </c>
      <c r="F1407" s="22" t="s">
        <v>7</v>
      </c>
      <c r="G1407" s="32"/>
      <c r="H1407" s="33"/>
      <c r="I1407" s="22"/>
      <c r="J1407" s="22"/>
      <c r="K1407" s="22"/>
      <c r="L1407" s="22"/>
      <c r="M1407" s="22"/>
      <c r="N1407" s="21"/>
      <c r="O1407" s="22"/>
      <c r="P1407" s="22"/>
    </row>
    <row r="1408" spans="1:16" x14ac:dyDescent="0.2">
      <c r="A1408" s="21" t="s">
        <v>23</v>
      </c>
      <c r="B1408" s="14">
        <v>6.18</v>
      </c>
      <c r="C1408" s="21" t="s">
        <v>10</v>
      </c>
      <c r="D1408" s="21">
        <v>11</v>
      </c>
      <c r="E1408" s="14">
        <v>0</v>
      </c>
      <c r="F1408" s="22" t="s">
        <v>7</v>
      </c>
      <c r="G1408" s="32"/>
      <c r="H1408" s="33"/>
      <c r="I1408" s="22"/>
      <c r="J1408" s="22"/>
      <c r="K1408" s="22"/>
      <c r="L1408" s="22"/>
      <c r="M1408" s="22"/>
      <c r="N1408" s="21"/>
      <c r="O1408" s="22"/>
      <c r="P1408" s="22"/>
    </row>
    <row r="1409" spans="1:16" x14ac:dyDescent="0.2">
      <c r="A1409" s="21" t="s">
        <v>61</v>
      </c>
      <c r="B1409" s="14">
        <v>5.44</v>
      </c>
      <c r="C1409" s="21" t="s">
        <v>9</v>
      </c>
      <c r="D1409" s="21">
        <v>11</v>
      </c>
      <c r="E1409" s="21">
        <v>0.35</v>
      </c>
      <c r="F1409" s="22" t="s">
        <v>7</v>
      </c>
      <c r="G1409" s="32"/>
      <c r="H1409" s="33"/>
      <c r="I1409" s="22"/>
      <c r="J1409" s="22"/>
      <c r="K1409" s="22"/>
      <c r="L1409" s="22"/>
      <c r="M1409" s="22"/>
      <c r="N1409" s="21"/>
      <c r="O1409" s="22"/>
      <c r="P1409" s="22"/>
    </row>
    <row r="1410" spans="1:16" x14ac:dyDescent="0.2">
      <c r="A1410" s="21" t="s">
        <v>26</v>
      </c>
      <c r="B1410" s="14">
        <v>5.41</v>
      </c>
      <c r="C1410" s="21" t="s">
        <v>9</v>
      </c>
      <c r="D1410" s="21">
        <v>11</v>
      </c>
      <c r="E1410" s="21">
        <v>0.2</v>
      </c>
      <c r="F1410" s="22" t="s">
        <v>7</v>
      </c>
      <c r="G1410" s="32"/>
      <c r="H1410" s="33"/>
      <c r="I1410" s="22"/>
      <c r="J1410" s="22"/>
      <c r="K1410" s="22"/>
      <c r="L1410" s="22"/>
      <c r="M1410" s="22"/>
      <c r="N1410" s="21"/>
      <c r="O1410" s="22"/>
      <c r="P1410" s="22"/>
    </row>
    <row r="1411" spans="1:16" x14ac:dyDescent="0.2">
      <c r="A1411" s="21" t="s">
        <v>27</v>
      </c>
      <c r="B1411" s="14">
        <v>8.17</v>
      </c>
      <c r="C1411" s="21" t="s">
        <v>9</v>
      </c>
      <c r="D1411" s="21">
        <v>11</v>
      </c>
      <c r="E1411" s="21">
        <v>0.5</v>
      </c>
      <c r="F1411" s="22" t="s">
        <v>7</v>
      </c>
      <c r="G1411" s="32"/>
      <c r="H1411" s="33"/>
      <c r="I1411" s="22"/>
      <c r="J1411" s="22"/>
      <c r="K1411" s="22"/>
      <c r="L1411" s="22"/>
      <c r="M1411" s="22"/>
      <c r="N1411" s="21"/>
      <c r="O1411" s="22"/>
      <c r="P1411" s="22"/>
    </row>
    <row r="1412" spans="1:16" x14ac:dyDescent="0.2">
      <c r="A1412" s="21" t="s">
        <v>37</v>
      </c>
      <c r="B1412" s="14">
        <v>5.26</v>
      </c>
      <c r="C1412" s="21" t="s">
        <v>9</v>
      </c>
      <c r="D1412" s="21">
        <v>11</v>
      </c>
      <c r="E1412" s="21">
        <v>0.5</v>
      </c>
      <c r="F1412" s="22" t="s">
        <v>7</v>
      </c>
      <c r="G1412" s="32"/>
      <c r="H1412" s="33"/>
      <c r="I1412" s="22"/>
      <c r="J1412" s="22"/>
      <c r="K1412" s="22"/>
      <c r="L1412" s="22"/>
      <c r="M1412" s="22"/>
      <c r="N1412" s="21"/>
      <c r="O1412" s="22"/>
      <c r="P1412" s="22"/>
    </row>
    <row r="1413" spans="1:16" x14ac:dyDescent="0.2">
      <c r="A1413" s="21" t="s">
        <v>62</v>
      </c>
      <c r="B1413" s="14">
        <v>5.33</v>
      </c>
      <c r="C1413" s="21" t="s">
        <v>9</v>
      </c>
      <c r="D1413" s="21">
        <v>11</v>
      </c>
      <c r="E1413" s="21">
        <v>0.55000000000000004</v>
      </c>
      <c r="F1413" s="22" t="s">
        <v>7</v>
      </c>
      <c r="G1413" s="32"/>
      <c r="H1413" s="33"/>
      <c r="I1413" s="22"/>
      <c r="J1413" s="22"/>
      <c r="K1413" s="22"/>
      <c r="L1413" s="22"/>
      <c r="M1413" s="22"/>
      <c r="N1413" s="21"/>
      <c r="O1413" s="22"/>
      <c r="P1413" s="22"/>
    </row>
    <row r="1414" spans="1:16" x14ac:dyDescent="0.2">
      <c r="A1414" s="21" t="s">
        <v>38</v>
      </c>
      <c r="B1414" s="14">
        <v>6.67</v>
      </c>
      <c r="C1414" s="21" t="s">
        <v>9</v>
      </c>
      <c r="D1414" s="21">
        <v>11</v>
      </c>
      <c r="E1414" s="21">
        <v>0.2</v>
      </c>
      <c r="F1414" s="22" t="s">
        <v>7</v>
      </c>
      <c r="G1414" s="32"/>
      <c r="H1414" s="33"/>
      <c r="I1414" s="22"/>
      <c r="J1414" s="22"/>
      <c r="K1414" s="22"/>
      <c r="L1414" s="22"/>
      <c r="M1414" s="22"/>
      <c r="N1414" s="21"/>
      <c r="O1414" s="22"/>
      <c r="P1414" s="22"/>
    </row>
    <row r="1415" spans="1:16" x14ac:dyDescent="0.2">
      <c r="A1415" s="21" t="s">
        <v>28</v>
      </c>
      <c r="B1415" s="14">
        <v>5.61</v>
      </c>
      <c r="C1415" s="21" t="s">
        <v>10</v>
      </c>
      <c r="D1415" s="21">
        <v>11</v>
      </c>
      <c r="E1415" s="21">
        <v>0.2</v>
      </c>
      <c r="F1415" s="22" t="s">
        <v>7</v>
      </c>
      <c r="G1415" s="32"/>
      <c r="H1415" s="33"/>
      <c r="I1415" s="22"/>
      <c r="J1415" s="22"/>
      <c r="K1415" s="22"/>
      <c r="L1415" s="22"/>
      <c r="M1415" s="22"/>
      <c r="N1415" s="21"/>
      <c r="O1415" s="22"/>
      <c r="P1415" s="22"/>
    </row>
    <row r="1416" spans="1:16" x14ac:dyDescent="0.2">
      <c r="A1416" s="21" t="s">
        <v>19</v>
      </c>
      <c r="B1416" s="14">
        <v>5.5</v>
      </c>
      <c r="C1416" s="21" t="s">
        <v>10</v>
      </c>
      <c r="D1416" s="21">
        <v>11</v>
      </c>
      <c r="E1416" s="21">
        <v>0.4</v>
      </c>
      <c r="F1416" s="22" t="s">
        <v>7</v>
      </c>
      <c r="G1416" s="32"/>
      <c r="H1416" s="33"/>
      <c r="I1416" s="22"/>
      <c r="J1416" s="22"/>
      <c r="K1416" s="22"/>
      <c r="L1416" s="22"/>
      <c r="M1416" s="22"/>
      <c r="N1416" s="21"/>
      <c r="O1416" s="22"/>
      <c r="P1416" s="22"/>
    </row>
    <row r="1417" spans="1:16" x14ac:dyDescent="0.2">
      <c r="A1417" s="21" t="s">
        <v>16</v>
      </c>
      <c r="B1417" s="14">
        <v>5.45</v>
      </c>
      <c r="C1417" s="21" t="s">
        <v>10</v>
      </c>
      <c r="D1417" s="21">
        <v>11</v>
      </c>
      <c r="E1417" s="21">
        <v>0.15</v>
      </c>
      <c r="F1417" s="22" t="s">
        <v>7</v>
      </c>
      <c r="G1417" s="32"/>
      <c r="H1417" s="33"/>
      <c r="I1417" s="22"/>
      <c r="J1417" s="22"/>
      <c r="K1417" s="22"/>
      <c r="L1417" s="22"/>
      <c r="M1417" s="22"/>
      <c r="N1417" s="21"/>
      <c r="O1417" s="22"/>
      <c r="P1417" s="22"/>
    </row>
    <row r="1418" spans="1:16" x14ac:dyDescent="0.2">
      <c r="A1418" s="21" t="s">
        <v>17</v>
      </c>
      <c r="B1418" s="14">
        <v>9.19</v>
      </c>
      <c r="C1418" s="21" t="s">
        <v>10</v>
      </c>
      <c r="D1418" s="21">
        <v>11</v>
      </c>
      <c r="E1418" s="21">
        <v>0.26</v>
      </c>
      <c r="F1418" s="22" t="s">
        <v>7</v>
      </c>
      <c r="G1418" s="32"/>
      <c r="H1418" s="33"/>
      <c r="I1418" s="22"/>
      <c r="J1418" s="22"/>
      <c r="K1418" s="22"/>
      <c r="L1418" s="22"/>
      <c r="M1418" s="22"/>
      <c r="N1418" s="21"/>
      <c r="O1418" s="22"/>
      <c r="P1418" s="22"/>
    </row>
    <row r="1419" spans="1:16" x14ac:dyDescent="0.2">
      <c r="A1419" s="21" t="s">
        <v>18</v>
      </c>
      <c r="B1419" s="14">
        <v>5.5</v>
      </c>
      <c r="C1419" s="21" t="s">
        <v>10</v>
      </c>
      <c r="D1419" s="21">
        <v>11</v>
      </c>
      <c r="E1419" s="21">
        <v>0.5</v>
      </c>
      <c r="F1419" s="22" t="s">
        <v>7</v>
      </c>
      <c r="G1419" s="32"/>
      <c r="H1419" s="33"/>
      <c r="I1419" s="22"/>
      <c r="J1419" s="22"/>
      <c r="K1419" s="22"/>
      <c r="L1419" s="22"/>
      <c r="M1419" s="22"/>
      <c r="N1419" s="21"/>
      <c r="O1419" s="22"/>
      <c r="P1419" s="22"/>
    </row>
    <row r="1420" spans="1:16" x14ac:dyDescent="0.2">
      <c r="A1420" s="21" t="s">
        <v>32</v>
      </c>
      <c r="B1420" s="14">
        <v>9.14</v>
      </c>
      <c r="C1420" s="21" t="s">
        <v>9</v>
      </c>
      <c r="D1420" s="21">
        <v>11</v>
      </c>
      <c r="E1420" s="21">
        <v>0.35</v>
      </c>
      <c r="F1420" s="22" t="s">
        <v>7</v>
      </c>
      <c r="G1420" s="32"/>
      <c r="H1420" s="33"/>
      <c r="I1420" s="22"/>
      <c r="J1420" s="22"/>
      <c r="K1420" s="22"/>
      <c r="L1420" s="22"/>
      <c r="M1420" s="22"/>
      <c r="N1420" s="21"/>
      <c r="O1420" s="22"/>
      <c r="P1420" s="22"/>
    </row>
    <row r="1421" spans="1:16" x14ac:dyDescent="0.2">
      <c r="A1421" s="21" t="s">
        <v>24</v>
      </c>
      <c r="B1421" s="14">
        <v>5.95</v>
      </c>
      <c r="C1421" s="21" t="s">
        <v>10</v>
      </c>
      <c r="D1421" s="21">
        <v>11</v>
      </c>
      <c r="E1421" s="21">
        <v>0.25</v>
      </c>
      <c r="F1421" s="22" t="s">
        <v>7</v>
      </c>
      <c r="G1421" s="32"/>
      <c r="H1421" s="33"/>
      <c r="I1421" s="22"/>
      <c r="J1421" s="22"/>
      <c r="K1421" s="22"/>
      <c r="L1421" s="22"/>
      <c r="M1421" s="22"/>
      <c r="N1421" s="21"/>
      <c r="O1421" s="22"/>
      <c r="P1421" s="22"/>
    </row>
    <row r="1422" spans="1:16" x14ac:dyDescent="0.2">
      <c r="A1422" s="21" t="s">
        <v>33</v>
      </c>
      <c r="B1422" s="14">
        <v>8.76</v>
      </c>
      <c r="C1422" s="21" t="s">
        <v>9</v>
      </c>
      <c r="D1422" s="21">
        <v>11</v>
      </c>
      <c r="E1422" s="21">
        <v>0.55000000000000004</v>
      </c>
      <c r="F1422" s="22" t="s">
        <v>7</v>
      </c>
      <c r="G1422" s="32"/>
      <c r="H1422" s="33"/>
      <c r="I1422" s="22"/>
      <c r="J1422" s="22"/>
      <c r="K1422" s="22"/>
      <c r="L1422" s="22"/>
      <c r="M1422" s="22"/>
      <c r="N1422" s="21"/>
      <c r="O1422" s="22"/>
      <c r="P1422" s="22"/>
    </row>
    <row r="1423" spans="1:16" x14ac:dyDescent="0.2">
      <c r="A1423" s="21" t="s">
        <v>31</v>
      </c>
      <c r="B1423" s="14">
        <v>4.87</v>
      </c>
      <c r="C1423" s="21" t="s">
        <v>10</v>
      </c>
      <c r="D1423" s="21">
        <v>11</v>
      </c>
      <c r="E1423" s="21">
        <v>0.25</v>
      </c>
      <c r="F1423" s="22" t="s">
        <v>7</v>
      </c>
      <c r="G1423" s="32"/>
      <c r="H1423" s="33"/>
      <c r="I1423" s="22"/>
      <c r="J1423" s="22"/>
      <c r="K1423" s="22"/>
      <c r="L1423" s="22"/>
      <c r="M1423" s="22"/>
      <c r="N1423" s="21"/>
      <c r="O1423" s="22"/>
      <c r="P1423" s="22"/>
    </row>
    <row r="1424" spans="1:16" x14ac:dyDescent="0.2">
      <c r="A1424" s="21" t="s">
        <v>20</v>
      </c>
      <c r="B1424" s="14">
        <v>8.31</v>
      </c>
      <c r="C1424" s="21" t="s">
        <v>9</v>
      </c>
      <c r="D1424" s="21">
        <v>11</v>
      </c>
      <c r="E1424" s="21">
        <v>0.35</v>
      </c>
      <c r="F1424" s="22" t="s">
        <v>7</v>
      </c>
      <c r="G1424" s="32"/>
      <c r="H1424" s="33"/>
      <c r="I1424" s="22"/>
      <c r="J1424" s="22"/>
      <c r="K1424" s="22"/>
      <c r="L1424" s="22"/>
      <c r="M1424" s="22"/>
      <c r="N1424" s="21"/>
      <c r="O1424" s="22"/>
      <c r="P1424" s="22"/>
    </row>
    <row r="1425" spans="1:16" x14ac:dyDescent="0.2">
      <c r="A1425" s="21" t="s">
        <v>66</v>
      </c>
      <c r="B1425" s="14">
        <v>4.96</v>
      </c>
      <c r="C1425" s="21" t="s">
        <v>10</v>
      </c>
      <c r="D1425" s="21">
        <v>11</v>
      </c>
      <c r="E1425" s="21">
        <v>0.2</v>
      </c>
      <c r="F1425" s="22" t="s">
        <v>7</v>
      </c>
      <c r="G1425" s="32"/>
      <c r="H1425" s="33"/>
      <c r="I1425" s="22"/>
      <c r="J1425" s="22"/>
      <c r="K1425" s="22"/>
      <c r="L1425" s="22"/>
      <c r="M1425" s="22"/>
      <c r="N1425" s="21"/>
      <c r="O1425" s="22"/>
      <c r="P1425" s="22"/>
    </row>
    <row r="1426" spans="1:16" x14ac:dyDescent="0.2">
      <c r="A1426" s="21" t="s">
        <v>25</v>
      </c>
      <c r="B1426" s="14">
        <v>4.5999999999999996</v>
      </c>
      <c r="C1426" s="21" t="s">
        <v>9</v>
      </c>
      <c r="D1426" s="21">
        <v>11</v>
      </c>
      <c r="E1426" s="21">
        <v>0.6</v>
      </c>
      <c r="F1426" s="22" t="s">
        <v>7</v>
      </c>
      <c r="G1426" s="32"/>
      <c r="H1426" s="33"/>
      <c r="I1426" s="22"/>
      <c r="J1426" s="22"/>
      <c r="K1426" s="22"/>
      <c r="L1426" s="22"/>
      <c r="M1426" s="22"/>
      <c r="N1426" s="21"/>
      <c r="O1426" s="22"/>
      <c r="P1426" s="22"/>
    </row>
    <row r="1427" spans="1:16" x14ac:dyDescent="0.2">
      <c r="A1427" s="21" t="s">
        <v>21</v>
      </c>
      <c r="B1427" s="14">
        <v>8.84</v>
      </c>
      <c r="C1427" s="21" t="s">
        <v>9</v>
      </c>
      <c r="D1427" s="21">
        <v>11</v>
      </c>
      <c r="E1427" s="21">
        <v>0.5</v>
      </c>
      <c r="F1427" s="22" t="s">
        <v>7</v>
      </c>
      <c r="G1427" s="32"/>
      <c r="H1427" s="33"/>
      <c r="I1427" s="22"/>
      <c r="J1427" s="22"/>
      <c r="K1427" s="22"/>
      <c r="L1427" s="22"/>
      <c r="M1427" s="22"/>
      <c r="N1427" s="21"/>
      <c r="O1427" s="22"/>
      <c r="P1427" s="22"/>
    </row>
    <row r="1428" spans="1:16" x14ac:dyDescent="0.2">
      <c r="A1428" s="21" t="s">
        <v>43</v>
      </c>
      <c r="B1428" s="14">
        <v>4.91</v>
      </c>
      <c r="C1428" s="21" t="s">
        <v>10</v>
      </c>
      <c r="D1428" s="21">
        <v>11</v>
      </c>
      <c r="E1428" s="21">
        <v>0.3</v>
      </c>
      <c r="F1428" s="22" t="s">
        <v>7</v>
      </c>
      <c r="G1428" s="32"/>
      <c r="H1428" s="33"/>
      <c r="I1428" s="22"/>
      <c r="J1428" s="22"/>
      <c r="K1428" s="22"/>
      <c r="L1428" s="22"/>
      <c r="M1428" s="22"/>
      <c r="N1428" s="21"/>
      <c r="O1428" s="22"/>
      <c r="P1428" s="22"/>
    </row>
    <row r="1429" spans="1:16" x14ac:dyDescent="0.2">
      <c r="A1429" s="21" t="s">
        <v>44</v>
      </c>
      <c r="B1429" s="14">
        <v>8.6199999999999992</v>
      </c>
      <c r="C1429" s="21" t="s">
        <v>9</v>
      </c>
      <c r="D1429" s="21">
        <v>11</v>
      </c>
      <c r="E1429" s="21">
        <v>0.35</v>
      </c>
      <c r="F1429" s="22" t="s">
        <v>7</v>
      </c>
      <c r="G1429" s="32"/>
      <c r="H1429" s="33"/>
      <c r="I1429" s="22"/>
      <c r="J1429" s="22"/>
      <c r="K1429" s="22"/>
      <c r="L1429" s="22"/>
      <c r="M1429" s="22"/>
      <c r="N1429" s="21"/>
      <c r="O1429" s="22"/>
      <c r="P1429" s="22"/>
    </row>
    <row r="1430" spans="1:16" x14ac:dyDescent="0.2">
      <c r="A1430" s="21" t="s">
        <v>29</v>
      </c>
      <c r="B1430" s="14">
        <v>4.8600000000000003</v>
      </c>
      <c r="C1430" s="21" t="s">
        <v>10</v>
      </c>
      <c r="D1430" s="21">
        <v>11</v>
      </c>
      <c r="E1430" s="21">
        <v>0.25</v>
      </c>
      <c r="F1430" s="22" t="s">
        <v>7</v>
      </c>
      <c r="G1430" s="32"/>
      <c r="H1430" s="33"/>
      <c r="I1430" s="22"/>
      <c r="J1430" s="22"/>
      <c r="K1430" s="22"/>
      <c r="L1430" s="22"/>
      <c r="M1430" s="22"/>
      <c r="N1430" s="21"/>
      <c r="O1430" s="22"/>
      <c r="P1430" s="22"/>
    </row>
    <row r="1431" spans="1:16" x14ac:dyDescent="0.2">
      <c r="A1431" s="21" t="s">
        <v>39</v>
      </c>
      <c r="B1431" s="14">
        <v>4.8600000000000003</v>
      </c>
      <c r="C1431" s="21" t="s">
        <v>9</v>
      </c>
      <c r="D1431" s="21">
        <v>11</v>
      </c>
      <c r="E1431" s="21">
        <v>0.3</v>
      </c>
      <c r="F1431" s="22" t="s">
        <v>7</v>
      </c>
      <c r="G1431" s="32"/>
      <c r="H1431" s="33"/>
      <c r="I1431" s="22"/>
      <c r="J1431" s="22"/>
      <c r="K1431" s="22"/>
      <c r="L1431" s="22"/>
      <c r="M1431" s="22"/>
      <c r="N1431" s="21"/>
      <c r="O1431" s="22"/>
      <c r="P1431" s="22"/>
    </row>
    <row r="1432" spans="1:16" x14ac:dyDescent="0.2">
      <c r="A1432" s="21" t="s">
        <v>40</v>
      </c>
      <c r="B1432" s="14">
        <v>7</v>
      </c>
      <c r="C1432" s="21" t="s">
        <v>10</v>
      </c>
      <c r="D1432" s="21">
        <v>11</v>
      </c>
      <c r="E1432" s="21">
        <v>0.1</v>
      </c>
      <c r="F1432" s="22" t="s">
        <v>7</v>
      </c>
      <c r="G1432" s="32"/>
      <c r="H1432" s="33"/>
      <c r="I1432" s="22"/>
      <c r="J1432" s="22"/>
      <c r="K1432" s="22"/>
      <c r="L1432" s="22"/>
      <c r="M1432" s="22"/>
      <c r="N1432" s="21"/>
      <c r="O1432" s="22"/>
      <c r="P1432" s="22"/>
    </row>
    <row r="1433" spans="1:16" x14ac:dyDescent="0.2">
      <c r="A1433" s="21" t="s">
        <v>41</v>
      </c>
      <c r="B1433" s="14">
        <v>8.4</v>
      </c>
      <c r="C1433" s="21" t="s">
        <v>9</v>
      </c>
      <c r="D1433" s="21">
        <v>11</v>
      </c>
      <c r="E1433" s="21">
        <v>0.2</v>
      </c>
      <c r="F1433" s="22" t="s">
        <v>7</v>
      </c>
      <c r="G1433" s="32"/>
      <c r="H1433" s="33"/>
      <c r="I1433" s="22"/>
      <c r="J1433" s="22"/>
      <c r="K1433" s="22"/>
      <c r="L1433" s="22"/>
      <c r="M1433" s="22"/>
      <c r="N1433" s="21"/>
      <c r="O1433" s="22"/>
      <c r="P1433" s="22"/>
    </row>
    <row r="1434" spans="1:16" x14ac:dyDescent="0.2">
      <c r="A1434" s="21" t="s">
        <v>54</v>
      </c>
      <c r="B1434" s="14">
        <v>5.67</v>
      </c>
      <c r="C1434" s="21" t="s">
        <v>9</v>
      </c>
      <c r="D1434" s="21">
        <v>11</v>
      </c>
      <c r="E1434" s="21">
        <v>0.65</v>
      </c>
      <c r="F1434" s="22" t="s">
        <v>7</v>
      </c>
      <c r="G1434" s="32"/>
      <c r="H1434" s="33"/>
      <c r="I1434" s="22"/>
      <c r="J1434" s="22"/>
      <c r="K1434" s="22"/>
      <c r="L1434" s="22"/>
      <c r="M1434" s="22"/>
      <c r="N1434" s="21"/>
      <c r="O1434" s="22"/>
      <c r="P1434" s="22"/>
    </row>
    <row r="1435" spans="1:16" x14ac:dyDescent="0.2">
      <c r="A1435" s="21" t="s">
        <v>30</v>
      </c>
      <c r="B1435" s="14">
        <v>4.5999999999999996</v>
      </c>
      <c r="C1435" s="21" t="s">
        <v>9</v>
      </c>
      <c r="D1435" s="21">
        <v>11</v>
      </c>
      <c r="E1435" s="21">
        <v>0.35</v>
      </c>
      <c r="F1435" s="22" t="s">
        <v>7</v>
      </c>
      <c r="G1435" s="32"/>
      <c r="H1435" s="33"/>
      <c r="I1435" s="22"/>
      <c r="J1435" s="22"/>
      <c r="K1435" s="22"/>
      <c r="L1435" s="22"/>
      <c r="M1435" s="22"/>
      <c r="N1435" s="21"/>
      <c r="O1435" s="22"/>
      <c r="P1435" s="22"/>
    </row>
    <row r="1436" spans="1:16" x14ac:dyDescent="0.2">
      <c r="A1436" s="21" t="s">
        <v>55</v>
      </c>
      <c r="B1436" s="14">
        <v>5.48</v>
      </c>
      <c r="C1436" s="21" t="s">
        <v>9</v>
      </c>
      <c r="D1436" s="21">
        <v>11</v>
      </c>
      <c r="E1436" s="21">
        <v>0.45</v>
      </c>
      <c r="F1436" s="22" t="s">
        <v>7</v>
      </c>
      <c r="G1436" s="32"/>
      <c r="H1436" s="33"/>
      <c r="I1436" s="22"/>
      <c r="J1436" s="22"/>
      <c r="K1436" s="22"/>
      <c r="L1436" s="22"/>
      <c r="M1436" s="22"/>
      <c r="N1436" s="21"/>
      <c r="O1436" s="22"/>
      <c r="P1436" s="22"/>
    </row>
    <row r="1437" spans="1:16" x14ac:dyDescent="0.2">
      <c r="A1437" s="21" t="s">
        <v>56</v>
      </c>
      <c r="B1437" s="14">
        <v>9.43</v>
      </c>
      <c r="C1437" s="21" t="s">
        <v>9</v>
      </c>
      <c r="D1437" s="21">
        <v>11</v>
      </c>
      <c r="E1437" s="21">
        <v>0.7</v>
      </c>
      <c r="F1437" s="22" t="s">
        <v>7</v>
      </c>
      <c r="G1437" s="32"/>
      <c r="H1437" s="33"/>
      <c r="I1437" s="22"/>
      <c r="J1437" s="22"/>
      <c r="K1437" s="22"/>
      <c r="L1437" s="22"/>
      <c r="M1437" s="22"/>
      <c r="N1437" s="21"/>
      <c r="O1437" s="22"/>
      <c r="P1437" s="22"/>
    </row>
    <row r="1438" spans="1:16" x14ac:dyDescent="0.2">
      <c r="A1438" s="21" t="s">
        <v>34</v>
      </c>
      <c r="B1438" s="14">
        <v>4.26</v>
      </c>
      <c r="C1438" s="21" t="s">
        <v>10</v>
      </c>
      <c r="D1438" s="21">
        <v>11</v>
      </c>
      <c r="E1438" s="21">
        <v>0.45</v>
      </c>
      <c r="F1438" s="22" t="s">
        <v>7</v>
      </c>
      <c r="G1438" s="32"/>
      <c r="H1438" s="33"/>
      <c r="I1438" s="22"/>
      <c r="J1438" s="22"/>
      <c r="K1438" s="22"/>
      <c r="L1438" s="22"/>
      <c r="M1438" s="22"/>
      <c r="N1438" s="21"/>
      <c r="O1438" s="22"/>
      <c r="P1438" s="22"/>
    </row>
    <row r="1439" spans="1:16" x14ac:dyDescent="0.2">
      <c r="A1439" s="21" t="s">
        <v>35</v>
      </c>
      <c r="B1439" s="14">
        <v>10.08</v>
      </c>
      <c r="C1439" s="21" t="s">
        <v>10</v>
      </c>
      <c r="D1439" s="21">
        <v>11</v>
      </c>
      <c r="E1439" s="21">
        <v>0.5</v>
      </c>
      <c r="F1439" s="22" t="s">
        <v>7</v>
      </c>
      <c r="G1439" s="32"/>
      <c r="H1439" s="33"/>
      <c r="I1439" s="22"/>
      <c r="J1439" s="22"/>
      <c r="K1439" s="22"/>
      <c r="L1439" s="22"/>
      <c r="M1439" s="22"/>
      <c r="N1439" s="21"/>
      <c r="O1439" s="22"/>
      <c r="P1439" s="22"/>
    </row>
    <row r="1440" spans="1:16" x14ac:dyDescent="0.2">
      <c r="A1440" s="21" t="s">
        <v>67</v>
      </c>
      <c r="B1440" s="14">
        <v>4.49</v>
      </c>
      <c r="C1440" s="21" t="s">
        <v>10</v>
      </c>
      <c r="D1440" s="21">
        <v>11</v>
      </c>
      <c r="E1440" s="21">
        <v>0.3</v>
      </c>
      <c r="F1440" s="22" t="s">
        <v>7</v>
      </c>
      <c r="G1440" s="32"/>
      <c r="H1440" s="33"/>
      <c r="I1440" s="22"/>
      <c r="J1440" s="22"/>
      <c r="K1440" s="22"/>
      <c r="L1440" s="22"/>
      <c r="M1440" s="22"/>
      <c r="N1440" s="21"/>
      <c r="O1440" s="22"/>
      <c r="P1440" s="22"/>
    </row>
    <row r="1441" spans="1:16" x14ac:dyDescent="0.2">
      <c r="A1441" s="21" t="s">
        <v>63</v>
      </c>
      <c r="B1441" s="14">
        <v>4.3099999999999996</v>
      </c>
      <c r="C1441" s="21" t="s">
        <v>9</v>
      </c>
      <c r="D1441" s="21">
        <v>11</v>
      </c>
      <c r="E1441" s="21">
        <v>0.8</v>
      </c>
      <c r="F1441" s="22" t="s">
        <v>7</v>
      </c>
      <c r="G1441" s="32"/>
      <c r="H1441" s="33"/>
      <c r="I1441" s="22"/>
      <c r="J1441" s="22"/>
      <c r="K1441" s="22"/>
      <c r="L1441" s="22"/>
      <c r="M1441" s="22"/>
      <c r="N1441" s="21"/>
      <c r="O1441" s="22"/>
      <c r="P1441" s="22"/>
    </row>
    <row r="1442" spans="1:16" x14ac:dyDescent="0.2">
      <c r="A1442" s="21" t="s">
        <v>45</v>
      </c>
      <c r="B1442" s="14">
        <v>4.3600000000000003</v>
      </c>
      <c r="C1442" s="21" t="s">
        <v>10</v>
      </c>
      <c r="D1442" s="21">
        <v>11</v>
      </c>
      <c r="E1442" s="21">
        <v>0.2</v>
      </c>
      <c r="F1442" s="22" t="s">
        <v>7</v>
      </c>
      <c r="G1442" s="32"/>
      <c r="H1442" s="33"/>
      <c r="I1442" s="22"/>
      <c r="J1442" s="22"/>
      <c r="K1442" s="22"/>
      <c r="L1442" s="22"/>
      <c r="M1442" s="22"/>
      <c r="N1442" s="21"/>
      <c r="O1442" s="22"/>
      <c r="P1442" s="22"/>
    </row>
    <row r="1443" spans="1:16" x14ac:dyDescent="0.2">
      <c r="A1443" s="21" t="s">
        <v>36</v>
      </c>
      <c r="B1443" s="14">
        <v>4.04</v>
      </c>
      <c r="C1443" s="21" t="s">
        <v>9</v>
      </c>
      <c r="D1443" s="21">
        <v>11</v>
      </c>
      <c r="E1443" s="21">
        <v>0.2</v>
      </c>
      <c r="F1443" s="22" t="s">
        <v>7</v>
      </c>
      <c r="G1443" s="32"/>
      <c r="H1443" s="33"/>
      <c r="I1443" s="22"/>
      <c r="J1443" s="22"/>
      <c r="K1443" s="22"/>
      <c r="L1443" s="22"/>
      <c r="M1443" s="22"/>
      <c r="N1443" s="21"/>
      <c r="O1443" s="22"/>
      <c r="P1443" s="22"/>
    </row>
    <row r="1444" spans="1:16" x14ac:dyDescent="0.2">
      <c r="A1444" s="21" t="s">
        <v>64</v>
      </c>
      <c r="B1444" s="14">
        <v>9.5399999999999991</v>
      </c>
      <c r="C1444" s="21" t="s">
        <v>10</v>
      </c>
      <c r="D1444" s="21">
        <v>11</v>
      </c>
      <c r="E1444" s="21">
        <v>0.6</v>
      </c>
      <c r="F1444" s="22" t="s">
        <v>7</v>
      </c>
      <c r="G1444" s="32"/>
      <c r="H1444" s="33"/>
      <c r="I1444" s="22"/>
      <c r="J1444" s="22"/>
      <c r="K1444" s="22"/>
      <c r="L1444" s="22"/>
      <c r="M1444" s="22"/>
      <c r="N1444" s="21"/>
      <c r="O1444" s="22"/>
      <c r="P1444" s="22"/>
    </row>
    <row r="1445" spans="1:16" x14ac:dyDescent="0.2">
      <c r="A1445" s="21" t="s">
        <v>69</v>
      </c>
      <c r="B1445" s="14">
        <v>3.87</v>
      </c>
      <c r="C1445" s="21" t="s">
        <v>9</v>
      </c>
      <c r="D1445" s="21">
        <v>11</v>
      </c>
      <c r="E1445" s="21">
        <v>0.2</v>
      </c>
      <c r="F1445" s="22" t="s">
        <v>7</v>
      </c>
      <c r="G1445" s="32"/>
      <c r="H1445" s="33"/>
      <c r="I1445" s="22"/>
      <c r="J1445" s="22"/>
      <c r="K1445" s="22"/>
      <c r="L1445" s="22"/>
      <c r="M1445" s="22"/>
      <c r="N1445" s="21"/>
      <c r="O1445" s="22"/>
      <c r="P1445" s="22"/>
    </row>
    <row r="1446" spans="1:16" x14ac:dyDescent="0.2">
      <c r="A1446" s="21" t="s">
        <v>57</v>
      </c>
      <c r="B1446" s="14">
        <v>4.78</v>
      </c>
      <c r="C1446" s="21" t="s">
        <v>10</v>
      </c>
      <c r="D1446" s="21">
        <v>11</v>
      </c>
      <c r="E1446" s="21">
        <v>0.35</v>
      </c>
      <c r="F1446" s="22" t="s">
        <v>7</v>
      </c>
      <c r="G1446" s="32"/>
      <c r="H1446" s="33"/>
      <c r="I1446" s="22"/>
      <c r="J1446" s="22"/>
      <c r="K1446" s="22"/>
      <c r="L1446" s="22"/>
      <c r="M1446" s="22"/>
      <c r="N1446" s="21"/>
      <c r="O1446" s="22"/>
      <c r="P1446" s="22"/>
    </row>
    <row r="1447" spans="1:16" x14ac:dyDescent="0.2">
      <c r="A1447" s="21" t="s">
        <v>49</v>
      </c>
      <c r="B1447" s="14">
        <v>11.27</v>
      </c>
      <c r="C1447" s="21" t="s">
        <v>10</v>
      </c>
      <c r="D1447" s="21">
        <v>11</v>
      </c>
      <c r="E1447" s="21">
        <v>0.55000000000000004</v>
      </c>
      <c r="F1447" s="22" t="s">
        <v>7</v>
      </c>
      <c r="G1447" s="32"/>
      <c r="H1447" s="33"/>
      <c r="I1447" s="22"/>
      <c r="J1447" s="22"/>
      <c r="K1447" s="22"/>
      <c r="L1447" s="22"/>
      <c r="M1447" s="22"/>
      <c r="N1447" s="21"/>
      <c r="O1447" s="22"/>
      <c r="P1447" s="22"/>
    </row>
    <row r="1448" spans="1:16" x14ac:dyDescent="0.2">
      <c r="A1448" s="21" t="s">
        <v>42</v>
      </c>
      <c r="B1448" s="14">
        <v>8.73</v>
      </c>
      <c r="C1448" s="21" t="s">
        <v>10</v>
      </c>
      <c r="D1448" s="21">
        <v>11</v>
      </c>
      <c r="E1448" s="21">
        <v>0.2</v>
      </c>
      <c r="F1448" s="22" t="s">
        <v>7</v>
      </c>
      <c r="G1448" s="32"/>
      <c r="H1448" s="33"/>
      <c r="I1448" s="22"/>
      <c r="J1448" s="22"/>
      <c r="K1448" s="22"/>
      <c r="L1448" s="22"/>
      <c r="M1448" s="22"/>
      <c r="N1448" s="21"/>
      <c r="O1448" s="22"/>
      <c r="P1448" s="22"/>
    </row>
    <row r="1449" spans="1:16" x14ac:dyDescent="0.2">
      <c r="A1449" s="21" t="s">
        <v>65</v>
      </c>
      <c r="B1449" s="14">
        <v>7.32</v>
      </c>
      <c r="C1449" s="21" t="s">
        <v>10</v>
      </c>
      <c r="D1449" s="21">
        <v>11</v>
      </c>
      <c r="E1449" s="21">
        <v>0.5</v>
      </c>
      <c r="F1449" s="22" t="s">
        <v>7</v>
      </c>
      <c r="G1449" s="32"/>
      <c r="H1449" s="33"/>
      <c r="I1449" s="22"/>
      <c r="J1449" s="22"/>
      <c r="K1449" s="22"/>
      <c r="L1449" s="22"/>
      <c r="M1449" s="22"/>
      <c r="N1449" s="21"/>
      <c r="O1449" s="22"/>
      <c r="P1449" s="22"/>
    </row>
    <row r="1450" spans="1:16" x14ac:dyDescent="0.2">
      <c r="A1450" s="21">
        <v>846</v>
      </c>
      <c r="B1450" s="14">
        <v>13.83</v>
      </c>
      <c r="C1450" s="21" t="s">
        <v>10</v>
      </c>
      <c r="D1450" s="21">
        <v>11</v>
      </c>
      <c r="E1450" s="21">
        <v>0.5</v>
      </c>
      <c r="F1450" s="22" t="s">
        <v>7</v>
      </c>
      <c r="G1450" s="32"/>
      <c r="H1450" s="33"/>
      <c r="I1450" s="22"/>
      <c r="J1450" s="22"/>
      <c r="K1450" s="22"/>
      <c r="L1450" s="22"/>
      <c r="M1450" s="22"/>
      <c r="N1450" s="21"/>
      <c r="O1450" s="22"/>
      <c r="P1450" s="22"/>
    </row>
  </sheetData>
  <conditionalFormatting sqref="P80:P82 P31:P36 P38:P40 P42:P48 P50:P63 P65:P78 P2:P29">
    <cfRule type="containsText" dxfId="59" priority="23" operator="containsText" text="Hispanic">
      <formula>NOT(ISERROR(SEARCH("Hispanic",P2)))</formula>
    </cfRule>
    <cfRule type="beginsWith" dxfId="58" priority="24" operator="beginsWith" text="Checked">
      <formula>LEFT(P2,LEN("Checked"))="Checked"</formula>
    </cfRule>
  </conditionalFormatting>
  <conditionalFormatting sqref="P162">
    <cfRule type="containsText" dxfId="57" priority="21" operator="containsText" text="Hispanic">
      <formula>NOT(ISERROR(SEARCH("Hispanic",P162)))</formula>
    </cfRule>
    <cfRule type="beginsWith" dxfId="56" priority="22" operator="beginsWith" text="Checked">
      <formula>LEFT(P162,LEN("Checked"))="Checked"</formula>
    </cfRule>
  </conditionalFormatting>
  <conditionalFormatting sqref="P241:P243 P192:P197 P199:P201 P203:P209 P211:P224 P226:P239 P163:P190">
    <cfRule type="containsText" dxfId="55" priority="19" operator="containsText" text="Hispanic">
      <formula>NOT(ISERROR(SEARCH("Hispanic",P163)))</formula>
    </cfRule>
    <cfRule type="beginsWith" dxfId="54" priority="20" operator="beginsWith" text="Checked">
      <formula>LEFT(P163,LEN("Checked"))="Checked"</formula>
    </cfRule>
  </conditionalFormatting>
  <conditionalFormatting sqref="P323">
    <cfRule type="containsText" dxfId="53" priority="17" operator="containsText" text="Hispanic">
      <formula>NOT(ISERROR(SEARCH("Hispanic",P323)))</formula>
    </cfRule>
    <cfRule type="beginsWith" dxfId="52" priority="18" operator="beginsWith" text="Checked">
      <formula>LEFT(P323,LEN("Checked"))="Checked"</formula>
    </cfRule>
  </conditionalFormatting>
  <conditionalFormatting sqref="P402:P404 P353:P358 P360:P362 P364:P370 P372:P385 P387:P400 P324:P351">
    <cfRule type="containsText" dxfId="51" priority="15" operator="containsText" text="Hispanic">
      <formula>NOT(ISERROR(SEARCH("Hispanic",P324)))</formula>
    </cfRule>
    <cfRule type="beginsWith" dxfId="50" priority="16" operator="beginsWith" text="Checked">
      <formula>LEFT(P324,LEN("Checked"))="Checked"</formula>
    </cfRule>
  </conditionalFormatting>
  <conditionalFormatting sqref="P484">
    <cfRule type="containsText" dxfId="49" priority="13" operator="containsText" text="Hispanic">
      <formula>NOT(ISERROR(SEARCH("Hispanic",P484)))</formula>
    </cfRule>
    <cfRule type="beginsWith" dxfId="48" priority="14" operator="beginsWith" text="Checked">
      <formula>LEFT(P484,LEN("Checked"))="Checked"</formula>
    </cfRule>
  </conditionalFormatting>
  <conditionalFormatting sqref="P563:P565 P514:P519 P521:P523 P525:P531 P533:P546 P548:P561 P485:P512">
    <cfRule type="containsText" dxfId="47" priority="11" operator="containsText" text="Hispanic">
      <formula>NOT(ISERROR(SEARCH("Hispanic",P485)))</formula>
    </cfRule>
    <cfRule type="beginsWith" dxfId="46" priority="12" operator="beginsWith" text="Checked">
      <formula>LEFT(P485,LEN("Checked"))="Checked"</formula>
    </cfRule>
  </conditionalFormatting>
  <conditionalFormatting sqref="P645">
    <cfRule type="containsText" dxfId="45" priority="9" operator="containsText" text="Hispanic">
      <formula>NOT(ISERROR(SEARCH("Hispanic",P645)))</formula>
    </cfRule>
    <cfRule type="beginsWith" dxfId="44" priority="10" operator="beginsWith" text="Checked">
      <formula>LEFT(P645,LEN("Checked"))="Checked"</formula>
    </cfRule>
  </conditionalFormatting>
  <conditionalFormatting sqref="P724:P726 P675:P680 P682:P684 P686:P692 P694:P707 P709:P722 P646:P673">
    <cfRule type="containsText" dxfId="43" priority="7" operator="containsText" text="Hispanic">
      <formula>NOT(ISERROR(SEARCH("Hispanic",P646)))</formula>
    </cfRule>
    <cfRule type="beginsWith" dxfId="42" priority="8" operator="beginsWith" text="Checked">
      <formula>LEFT(P646,LEN("Checked"))="Checked"</formula>
    </cfRule>
  </conditionalFormatting>
  <conditionalFormatting sqref="P806">
    <cfRule type="containsText" dxfId="41" priority="5" operator="containsText" text="Hispanic">
      <formula>NOT(ISERROR(SEARCH("Hispanic",P806)))</formula>
    </cfRule>
    <cfRule type="beginsWith" dxfId="40" priority="6" operator="beginsWith" text="Checked">
      <formula>LEFT(P806,LEN("Checked"))="Checked"</formula>
    </cfRule>
  </conditionalFormatting>
  <conditionalFormatting sqref="P885:P887 P836:P841 P843:P845 P847:P853 P855:P868 P870:P883 P807:P834">
    <cfRule type="containsText" dxfId="39" priority="3" operator="containsText" text="Hispanic">
      <formula>NOT(ISERROR(SEARCH("Hispanic",P807)))</formula>
    </cfRule>
    <cfRule type="beginsWith" dxfId="38" priority="4" operator="beginsWith" text="Checked">
      <formula>LEFT(P807,LEN("Checked"))="Checked"</formula>
    </cfRule>
  </conditionalFormatting>
  <conditionalFormatting sqref="P967">
    <cfRule type="containsText" dxfId="37" priority="1" operator="containsText" text="Hispanic">
      <formula>NOT(ISERROR(SEARCH("Hispanic",P967)))</formula>
    </cfRule>
    <cfRule type="beginsWith" dxfId="36" priority="2" operator="beginsWith" text="Checked">
      <formula>LEFT(P967,LEN("Checked"))="Checked"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6F94F-0FC5-074C-9A6F-7B3CC566337A}">
  <dimension ref="A1:T484"/>
  <sheetViews>
    <sheetView topLeftCell="A101" workbookViewId="0">
      <selection activeCell="B101" sqref="B1:B1048576"/>
    </sheetView>
  </sheetViews>
  <sheetFormatPr baseColWidth="10" defaultRowHeight="16" x14ac:dyDescent="0.2"/>
  <cols>
    <col min="1" max="1" width="10.83203125" style="28"/>
    <col min="4" max="4" width="10.83203125" style="28"/>
    <col min="5" max="5" width="10.83203125" style="5"/>
    <col min="6" max="6" width="10.83203125" style="28"/>
    <col min="7" max="7" width="10.83203125" style="5"/>
    <col min="8" max="8" width="10.83203125" style="28"/>
    <col min="10" max="10" width="10.83203125" style="5"/>
    <col min="11" max="12" width="10.83203125" style="29"/>
    <col min="18" max="18" width="10.83203125" style="5"/>
  </cols>
  <sheetData>
    <row r="1" spans="1:20" ht="17" thickBot="1" x14ac:dyDescent="0.25">
      <c r="A1" s="27" t="s">
        <v>53</v>
      </c>
      <c r="B1" s="17" t="s">
        <v>58</v>
      </c>
      <c r="C1" s="17" t="s">
        <v>128</v>
      </c>
      <c r="D1" s="27" t="s">
        <v>59</v>
      </c>
      <c r="E1" s="1" t="s">
        <v>50</v>
      </c>
      <c r="F1" s="27" t="s">
        <v>105</v>
      </c>
      <c r="G1" s="1" t="s">
        <v>106</v>
      </c>
      <c r="H1" s="27" t="s">
        <v>104</v>
      </c>
      <c r="I1" s="35" t="s">
        <v>3</v>
      </c>
      <c r="J1" s="1" t="s">
        <v>51</v>
      </c>
      <c r="K1" s="27" t="s">
        <v>11</v>
      </c>
      <c r="L1" s="27" t="s">
        <v>46</v>
      </c>
      <c r="M1" s="31" t="s">
        <v>124</v>
      </c>
      <c r="N1" t="s">
        <v>107</v>
      </c>
      <c r="O1" t="s">
        <v>108</v>
      </c>
      <c r="P1" t="s">
        <v>7</v>
      </c>
      <c r="Q1" t="s">
        <v>110</v>
      </c>
      <c r="R1" s="1" t="s">
        <v>111</v>
      </c>
      <c r="S1" s="23" t="s">
        <v>88</v>
      </c>
      <c r="T1" s="23" t="s">
        <v>89</v>
      </c>
    </row>
    <row r="2" spans="1:20" x14ac:dyDescent="0.2">
      <c r="A2" s="28">
        <v>21</v>
      </c>
      <c r="B2" s="18">
        <v>13.906849315068493</v>
      </c>
      <c r="C2" s="20">
        <v>5</v>
      </c>
      <c r="D2" s="28" t="s">
        <v>9</v>
      </c>
      <c r="E2" s="5">
        <v>5</v>
      </c>
      <c r="F2" s="28">
        <v>4.9999999999999933E-2</v>
      </c>
      <c r="G2" s="5">
        <v>0.49999999999999944</v>
      </c>
      <c r="H2" s="28">
        <v>0.9</v>
      </c>
      <c r="I2" s="21">
        <v>0.6</v>
      </c>
      <c r="J2" s="5">
        <v>0.95</v>
      </c>
      <c r="K2" s="29">
        <v>0.18333333333333326</v>
      </c>
      <c r="L2" s="29">
        <v>0.68749999999999978</v>
      </c>
      <c r="M2">
        <f>(H2-0.79621118)/0.104759364</f>
        <v>0.99073549167404273</v>
      </c>
      <c r="N2" t="s">
        <v>84</v>
      </c>
      <c r="O2" s="25" t="s">
        <v>86</v>
      </c>
      <c r="P2" s="5">
        <v>0.6</v>
      </c>
      <c r="Q2" t="str">
        <f t="shared" ref="Q2:Q43" si="0">CONCATENATE(N2,E2)</f>
        <v>high5</v>
      </c>
      <c r="R2" s="5">
        <v>8</v>
      </c>
      <c r="S2">
        <v>82</v>
      </c>
      <c r="T2" t="s">
        <v>91</v>
      </c>
    </row>
    <row r="3" spans="1:20" x14ac:dyDescent="0.2">
      <c r="A3" s="28">
        <v>21</v>
      </c>
      <c r="B3" s="18">
        <v>13.906849315068493</v>
      </c>
      <c r="C3" s="18">
        <v>5</v>
      </c>
      <c r="D3" s="28" t="s">
        <v>9</v>
      </c>
      <c r="E3" s="5">
        <v>8</v>
      </c>
      <c r="F3" s="28">
        <v>0.15000000000000002</v>
      </c>
      <c r="G3" s="5">
        <v>0.60000000000000009</v>
      </c>
      <c r="H3" s="28">
        <v>0.75</v>
      </c>
      <c r="I3" s="21">
        <v>0.6</v>
      </c>
      <c r="J3" s="5">
        <v>0.9</v>
      </c>
      <c r="K3" s="29">
        <v>0.18333333333333326</v>
      </c>
      <c r="L3" s="29">
        <v>0.68749999999999978</v>
      </c>
      <c r="M3">
        <f>(H3-0.722919255)/0.136492219</f>
        <v>0.19840504607812126</v>
      </c>
      <c r="N3" t="s">
        <v>83</v>
      </c>
      <c r="O3" s="25" t="s">
        <v>86</v>
      </c>
      <c r="P3" s="5">
        <v>0.6</v>
      </c>
      <c r="Q3" t="str">
        <f t="shared" si="0"/>
        <v>medium8</v>
      </c>
      <c r="R3" s="5">
        <v>8</v>
      </c>
      <c r="S3">
        <v>82</v>
      </c>
      <c r="T3" t="s">
        <v>91</v>
      </c>
    </row>
    <row r="4" spans="1:20" x14ac:dyDescent="0.2">
      <c r="A4" s="28">
        <v>21</v>
      </c>
      <c r="B4" s="18">
        <v>13.906849315068493</v>
      </c>
      <c r="C4" s="20">
        <v>5</v>
      </c>
      <c r="D4" s="28" t="s">
        <v>9</v>
      </c>
      <c r="E4" s="5">
        <v>11</v>
      </c>
      <c r="F4" s="28">
        <v>0.35</v>
      </c>
      <c r="G4" s="5">
        <v>0.77777777777777779</v>
      </c>
      <c r="H4" s="28">
        <v>0.55000000000000004</v>
      </c>
      <c r="I4" s="21">
        <v>0.6</v>
      </c>
      <c r="J4" s="5">
        <v>0.9</v>
      </c>
      <c r="K4" s="29">
        <v>0.18333333333333326</v>
      </c>
      <c r="L4" s="29">
        <v>0.68749999999999978</v>
      </c>
      <c r="M4">
        <f>(H4-0.586273292)/0.138419652</f>
        <v>-0.26205305009725033</v>
      </c>
      <c r="N4" t="s">
        <v>83</v>
      </c>
      <c r="O4" s="25" t="s">
        <v>86</v>
      </c>
      <c r="P4" s="5">
        <v>0.6</v>
      </c>
      <c r="Q4" t="str">
        <f t="shared" si="0"/>
        <v>medium11</v>
      </c>
      <c r="R4" s="5">
        <v>8</v>
      </c>
      <c r="S4">
        <v>82</v>
      </c>
      <c r="T4" t="s">
        <v>91</v>
      </c>
    </row>
    <row r="5" spans="1:20" x14ac:dyDescent="0.2">
      <c r="A5" s="28">
        <v>60</v>
      </c>
      <c r="B5" s="18">
        <v>13.947945205479453</v>
      </c>
      <c r="C5" s="18">
        <v>5</v>
      </c>
      <c r="D5" s="28" t="s">
        <v>10</v>
      </c>
      <c r="E5" s="5">
        <v>5</v>
      </c>
      <c r="F5" s="28">
        <v>0</v>
      </c>
      <c r="G5" s="5">
        <v>0</v>
      </c>
      <c r="H5" s="28">
        <v>0.8</v>
      </c>
      <c r="I5" s="21">
        <v>0.75</v>
      </c>
      <c r="J5" s="5">
        <v>0.8</v>
      </c>
      <c r="K5" s="29">
        <v>-5.0000000000000121E-2</v>
      </c>
      <c r="L5" s="29">
        <v>-0.27272727272727371</v>
      </c>
      <c r="M5">
        <f>(H5-0.79621118)/0.104759364</f>
        <v>3.6166886236537542E-2</v>
      </c>
      <c r="N5" t="s">
        <v>83</v>
      </c>
      <c r="O5" s="25" t="s">
        <v>86</v>
      </c>
      <c r="P5" s="5">
        <v>0.5</v>
      </c>
      <c r="Q5" t="str">
        <f t="shared" si="0"/>
        <v>medium5</v>
      </c>
      <c r="R5" s="5">
        <v>9</v>
      </c>
      <c r="S5">
        <v>81</v>
      </c>
      <c r="T5" t="s">
        <v>91</v>
      </c>
    </row>
    <row r="6" spans="1:20" x14ac:dyDescent="0.2">
      <c r="A6" s="28">
        <v>60</v>
      </c>
      <c r="B6" s="18">
        <v>13.947945205479453</v>
      </c>
      <c r="C6" s="20">
        <v>5</v>
      </c>
      <c r="D6" s="28" t="s">
        <v>10</v>
      </c>
      <c r="E6" s="5">
        <v>8</v>
      </c>
      <c r="F6" s="28">
        <v>-0.19999999999999996</v>
      </c>
      <c r="G6" s="5">
        <v>-3.9999999999999956</v>
      </c>
      <c r="H6" s="28">
        <v>0.95</v>
      </c>
      <c r="I6" s="21">
        <v>0.75</v>
      </c>
      <c r="J6" s="5">
        <v>0.75</v>
      </c>
      <c r="K6" s="29">
        <v>-5.0000000000000121E-2</v>
      </c>
      <c r="L6" s="29">
        <v>-0.27272727272727371</v>
      </c>
      <c r="M6">
        <f>(H6-0.722919255)/0.136492219</f>
        <v>1.6636900378914639</v>
      </c>
      <c r="N6" t="s">
        <v>84</v>
      </c>
      <c r="O6" s="25" t="s">
        <v>86</v>
      </c>
      <c r="P6" s="5">
        <v>0.5</v>
      </c>
      <c r="Q6" t="str">
        <f t="shared" si="0"/>
        <v>high8</v>
      </c>
      <c r="R6" s="5">
        <v>9</v>
      </c>
      <c r="S6">
        <v>81</v>
      </c>
      <c r="T6" t="s">
        <v>91</v>
      </c>
    </row>
    <row r="7" spans="1:20" x14ac:dyDescent="0.2">
      <c r="A7" s="28">
        <v>60</v>
      </c>
      <c r="B7" s="18">
        <v>13.947945205479453</v>
      </c>
      <c r="C7" s="18">
        <v>5</v>
      </c>
      <c r="D7" s="28" t="s">
        <v>10</v>
      </c>
      <c r="E7" s="5">
        <v>11</v>
      </c>
      <c r="F7" s="28">
        <v>5.0000000000000044E-2</v>
      </c>
      <c r="G7" s="5">
        <v>0.1666666666666668</v>
      </c>
      <c r="H7" s="28">
        <v>0.7</v>
      </c>
      <c r="I7" s="21">
        <v>0.75</v>
      </c>
      <c r="J7" s="5">
        <v>0.75</v>
      </c>
      <c r="K7" s="29">
        <v>-5.0000000000000121E-2</v>
      </c>
      <c r="L7" s="29">
        <v>-0.27272727272727371</v>
      </c>
      <c r="M7">
        <f>(H7-0.586273292)/0.138419652</f>
        <v>0.82160810518437044</v>
      </c>
      <c r="N7" t="s">
        <v>84</v>
      </c>
      <c r="O7" s="25" t="s">
        <v>86</v>
      </c>
      <c r="P7" s="5">
        <v>0.5</v>
      </c>
      <c r="Q7" t="str">
        <f t="shared" si="0"/>
        <v>high11</v>
      </c>
      <c r="R7" s="5">
        <v>9</v>
      </c>
      <c r="S7">
        <v>81</v>
      </c>
      <c r="T7" t="s">
        <v>91</v>
      </c>
    </row>
    <row r="8" spans="1:20" x14ac:dyDescent="0.2">
      <c r="A8" s="28">
        <v>82</v>
      </c>
      <c r="B8" s="15">
        <v>14.416438356164383</v>
      </c>
      <c r="C8" s="20">
        <v>5</v>
      </c>
      <c r="D8" s="28" t="s">
        <v>10</v>
      </c>
      <c r="E8" s="5">
        <v>5</v>
      </c>
      <c r="F8" s="28">
        <v>0</v>
      </c>
      <c r="G8" s="5">
        <v>0</v>
      </c>
      <c r="H8" s="28">
        <v>0.9</v>
      </c>
      <c r="I8" s="21">
        <v>0.6</v>
      </c>
      <c r="J8" s="5">
        <v>0.9</v>
      </c>
      <c r="K8" s="29">
        <v>0.1166666666666667</v>
      </c>
      <c r="L8" s="29">
        <v>0.41176470588235303</v>
      </c>
      <c r="M8">
        <f>(H8-0.79621118)/0.104759364</f>
        <v>0.99073549167404273</v>
      </c>
      <c r="N8" t="s">
        <v>84</v>
      </c>
      <c r="O8" s="25" t="s">
        <v>86</v>
      </c>
      <c r="P8" s="5">
        <v>0.35</v>
      </c>
      <c r="Q8" t="str">
        <f t="shared" si="0"/>
        <v>high5</v>
      </c>
      <c r="R8" s="5">
        <v>6</v>
      </c>
      <c r="S8">
        <v>75</v>
      </c>
      <c r="T8" t="s">
        <v>91</v>
      </c>
    </row>
    <row r="9" spans="1:20" x14ac:dyDescent="0.2">
      <c r="A9" s="28">
        <v>82</v>
      </c>
      <c r="B9" s="15">
        <v>14.416438356164383</v>
      </c>
      <c r="C9" s="18">
        <v>5</v>
      </c>
      <c r="D9" s="28" t="s">
        <v>10</v>
      </c>
      <c r="E9" s="5">
        <v>8</v>
      </c>
      <c r="F9" s="28">
        <v>9.9999999999999978E-2</v>
      </c>
      <c r="G9" s="5">
        <v>0.39999999999999991</v>
      </c>
      <c r="H9" s="28">
        <v>0.75</v>
      </c>
      <c r="I9" s="21">
        <v>0.6</v>
      </c>
      <c r="J9" s="5">
        <v>0.85</v>
      </c>
      <c r="K9" s="29">
        <v>0.1166666666666667</v>
      </c>
      <c r="L9" s="29">
        <v>0.41176470588235303</v>
      </c>
      <c r="M9">
        <f>(H9-0.722919255)/0.136492219</f>
        <v>0.19840504607812126</v>
      </c>
      <c r="N9" t="s">
        <v>83</v>
      </c>
      <c r="O9" s="25" t="s">
        <v>86</v>
      </c>
      <c r="P9" s="5">
        <v>0.35</v>
      </c>
      <c r="Q9" t="str">
        <f t="shared" si="0"/>
        <v>medium8</v>
      </c>
      <c r="R9" s="5">
        <v>6</v>
      </c>
      <c r="S9">
        <v>75</v>
      </c>
      <c r="T9" t="s">
        <v>91</v>
      </c>
    </row>
    <row r="10" spans="1:20" x14ac:dyDescent="0.2">
      <c r="A10" s="28">
        <v>82</v>
      </c>
      <c r="B10" s="15">
        <v>14.416438356164383</v>
      </c>
      <c r="C10" s="20">
        <v>5</v>
      </c>
      <c r="D10" s="28" t="s">
        <v>10</v>
      </c>
      <c r="E10" s="5">
        <v>11</v>
      </c>
      <c r="F10" s="28">
        <v>0.25</v>
      </c>
      <c r="G10" s="5">
        <v>0.5</v>
      </c>
      <c r="H10" s="28">
        <v>0.5</v>
      </c>
      <c r="I10" s="21">
        <v>0.6</v>
      </c>
      <c r="J10" s="5">
        <v>0.75</v>
      </c>
      <c r="K10" s="29">
        <v>0.1166666666666667</v>
      </c>
      <c r="L10" s="29">
        <v>0.41176470588235303</v>
      </c>
      <c r="M10">
        <f>(H10-0.586273292)/0.138419652</f>
        <v>-0.62327343519112444</v>
      </c>
      <c r="N10" t="s">
        <v>82</v>
      </c>
      <c r="O10" s="25" t="s">
        <v>86</v>
      </c>
      <c r="P10" s="5">
        <v>0.35</v>
      </c>
      <c r="Q10" t="str">
        <f t="shared" si="0"/>
        <v>low11</v>
      </c>
      <c r="R10" s="5">
        <v>6</v>
      </c>
      <c r="S10">
        <v>75</v>
      </c>
      <c r="T10" t="s">
        <v>91</v>
      </c>
    </row>
    <row r="11" spans="1:20" x14ac:dyDescent="0.2">
      <c r="A11" s="28">
        <v>208</v>
      </c>
      <c r="B11" s="18">
        <v>11.586301369863014</v>
      </c>
      <c r="C11" s="18">
        <v>4</v>
      </c>
      <c r="D11" s="28" t="s">
        <v>9</v>
      </c>
      <c r="E11" s="5">
        <v>5</v>
      </c>
      <c r="F11" s="28">
        <v>4.9999999999999933E-2</v>
      </c>
      <c r="G11" s="5">
        <v>0.24999999999999972</v>
      </c>
      <c r="H11" s="28">
        <v>0.8</v>
      </c>
      <c r="I11" s="21">
        <v>0.75</v>
      </c>
      <c r="J11" s="5">
        <v>0.85</v>
      </c>
      <c r="K11" s="29">
        <v>0.11666666666666654</v>
      </c>
      <c r="L11" s="29">
        <v>0.43749999999999978</v>
      </c>
      <c r="M11">
        <f>(H11-0.79621118)/0.104759364</f>
        <v>3.6166886236537542E-2</v>
      </c>
      <c r="N11" t="s">
        <v>83</v>
      </c>
      <c r="O11" s="25" t="s">
        <v>86</v>
      </c>
      <c r="P11" s="5">
        <v>0.45</v>
      </c>
      <c r="Q11" t="str">
        <f t="shared" si="0"/>
        <v>medium5</v>
      </c>
      <c r="R11" s="5">
        <v>10</v>
      </c>
      <c r="S11">
        <v>94</v>
      </c>
      <c r="T11" t="s">
        <v>91</v>
      </c>
    </row>
    <row r="12" spans="1:20" x14ac:dyDescent="0.2">
      <c r="A12" s="28">
        <v>208</v>
      </c>
      <c r="B12" s="18">
        <v>11.586301369863014</v>
      </c>
      <c r="C12" s="18">
        <v>4</v>
      </c>
      <c r="D12" s="28" t="s">
        <v>9</v>
      </c>
      <c r="E12" s="5">
        <v>8</v>
      </c>
      <c r="F12" s="28">
        <v>-5.0000000000000044E-2</v>
      </c>
      <c r="G12" s="5">
        <v>-0.50000000000000056</v>
      </c>
      <c r="H12" s="28">
        <v>0.9</v>
      </c>
      <c r="I12" s="21">
        <v>0.75</v>
      </c>
      <c r="J12" s="5">
        <v>0.85</v>
      </c>
      <c r="K12" s="29">
        <v>0.11666666666666654</v>
      </c>
      <c r="L12" s="29">
        <v>0.43749999999999978</v>
      </c>
      <c r="M12">
        <f>(H12-0.722919255)/0.136492219</f>
        <v>1.2973687899381285</v>
      </c>
      <c r="N12" t="s">
        <v>84</v>
      </c>
      <c r="O12" s="25" t="s">
        <v>86</v>
      </c>
      <c r="P12" s="5">
        <v>0.45</v>
      </c>
      <c r="Q12" t="str">
        <f t="shared" si="0"/>
        <v>high8</v>
      </c>
      <c r="R12" s="5">
        <v>10</v>
      </c>
      <c r="S12">
        <v>94</v>
      </c>
      <c r="T12" t="s">
        <v>91</v>
      </c>
    </row>
    <row r="13" spans="1:20" x14ac:dyDescent="0.2">
      <c r="A13" s="28">
        <v>208</v>
      </c>
      <c r="B13" s="18">
        <v>11.586301369863014</v>
      </c>
      <c r="C13" s="18">
        <v>4</v>
      </c>
      <c r="D13" s="28" t="s">
        <v>9</v>
      </c>
      <c r="E13" s="5">
        <v>11</v>
      </c>
      <c r="F13" s="28">
        <v>0.35</v>
      </c>
      <c r="G13" s="5">
        <v>0.7</v>
      </c>
      <c r="H13" s="28">
        <v>0.5</v>
      </c>
      <c r="I13" s="21">
        <v>0.75</v>
      </c>
      <c r="J13" s="5">
        <v>0.85</v>
      </c>
      <c r="K13" s="29">
        <v>0.11666666666666654</v>
      </c>
      <c r="L13" s="29">
        <v>0.43749999999999978</v>
      </c>
      <c r="M13">
        <f>(H13-0.586273292)/0.138419652</f>
        <v>-0.62327343519112444</v>
      </c>
      <c r="N13" t="s">
        <v>82</v>
      </c>
      <c r="O13" s="25" t="s">
        <v>86</v>
      </c>
      <c r="P13" s="5">
        <v>0.45</v>
      </c>
      <c r="Q13" t="str">
        <f t="shared" si="0"/>
        <v>low11</v>
      </c>
      <c r="R13" s="5">
        <v>10</v>
      </c>
      <c r="S13">
        <v>94</v>
      </c>
      <c r="T13" t="s">
        <v>91</v>
      </c>
    </row>
    <row r="14" spans="1:20" x14ac:dyDescent="0.2">
      <c r="A14" s="28">
        <v>233</v>
      </c>
      <c r="B14" s="12">
        <v>12.405479452054795</v>
      </c>
      <c r="C14" s="18">
        <v>5</v>
      </c>
      <c r="D14" s="28" t="s">
        <v>9</v>
      </c>
      <c r="E14" s="5">
        <v>5</v>
      </c>
      <c r="F14" s="28">
        <v>-4.9999999999999933E-2</v>
      </c>
      <c r="G14" s="5">
        <v>-0.99999999999999778</v>
      </c>
      <c r="H14" s="28">
        <v>0.95</v>
      </c>
      <c r="I14" s="21">
        <v>0.8</v>
      </c>
      <c r="J14" s="5">
        <v>0.9</v>
      </c>
      <c r="K14" s="29">
        <v>6.6666666666666582E-2</v>
      </c>
      <c r="L14" s="29">
        <v>0.36363636363636315</v>
      </c>
      <c r="M14">
        <f>(H14-0.79621118)/0.104759364</f>
        <v>1.4680197943927948</v>
      </c>
      <c r="N14" t="s">
        <v>84</v>
      </c>
      <c r="O14" s="25" t="s">
        <v>86</v>
      </c>
      <c r="P14" s="5">
        <v>0.65</v>
      </c>
      <c r="Q14" t="str">
        <f t="shared" si="0"/>
        <v>high5</v>
      </c>
      <c r="R14" s="5">
        <v>10</v>
      </c>
      <c r="S14">
        <v>85</v>
      </c>
      <c r="T14" t="s">
        <v>91</v>
      </c>
    </row>
    <row r="15" spans="1:20" x14ac:dyDescent="0.2">
      <c r="A15" s="28">
        <v>233</v>
      </c>
      <c r="B15" s="12">
        <v>12.405479452054795</v>
      </c>
      <c r="C15" s="20">
        <v>5</v>
      </c>
      <c r="D15" s="28" t="s">
        <v>9</v>
      </c>
      <c r="E15" s="5">
        <v>8</v>
      </c>
      <c r="F15" s="28">
        <v>9.9999999999999978E-2</v>
      </c>
      <c r="G15" s="5">
        <v>0.39999999999999991</v>
      </c>
      <c r="H15" s="28">
        <v>0.75</v>
      </c>
      <c r="I15" s="21">
        <v>0.8</v>
      </c>
      <c r="J15" s="5">
        <v>0.85</v>
      </c>
      <c r="K15" s="29">
        <v>6.6666666666666582E-2</v>
      </c>
      <c r="L15" s="29">
        <v>0.36363636363636315</v>
      </c>
      <c r="M15">
        <f>(H15-0.722919255)/0.136492219</f>
        <v>0.19840504607812126</v>
      </c>
      <c r="N15" t="s">
        <v>83</v>
      </c>
      <c r="O15" s="25" t="s">
        <v>86</v>
      </c>
      <c r="P15" s="5">
        <v>0.65</v>
      </c>
      <c r="Q15" t="str">
        <f t="shared" si="0"/>
        <v>medium8</v>
      </c>
      <c r="R15" s="5">
        <v>10</v>
      </c>
      <c r="S15">
        <v>85</v>
      </c>
      <c r="T15" t="s">
        <v>91</v>
      </c>
    </row>
    <row r="16" spans="1:20" x14ac:dyDescent="0.2">
      <c r="A16" s="28">
        <v>233</v>
      </c>
      <c r="B16" s="12">
        <v>12.405479452054795</v>
      </c>
      <c r="C16" s="18">
        <v>5</v>
      </c>
      <c r="D16" s="28" t="s">
        <v>9</v>
      </c>
      <c r="E16" s="5">
        <v>11</v>
      </c>
      <c r="F16" s="28">
        <v>0.15000000000000002</v>
      </c>
      <c r="G16" s="5">
        <v>0.60000000000000009</v>
      </c>
      <c r="H16" s="28">
        <v>0.75</v>
      </c>
      <c r="I16" s="21">
        <v>0.8</v>
      </c>
      <c r="J16" s="5">
        <v>0.9</v>
      </c>
      <c r="K16" s="29">
        <v>6.6666666666666582E-2</v>
      </c>
      <c r="L16" s="29">
        <v>0.36363636363636315</v>
      </c>
      <c r="M16">
        <f>(H16-0.586273292)/0.138419652</f>
        <v>1.1828284902782447</v>
      </c>
      <c r="N16" t="s">
        <v>84</v>
      </c>
      <c r="O16" s="25" t="s">
        <v>86</v>
      </c>
      <c r="P16" s="5">
        <v>0.65</v>
      </c>
      <c r="Q16" t="str">
        <f t="shared" si="0"/>
        <v>high11</v>
      </c>
      <c r="R16" s="5">
        <v>10</v>
      </c>
      <c r="S16">
        <v>85</v>
      </c>
      <c r="T16" t="s">
        <v>91</v>
      </c>
    </row>
    <row r="17" spans="1:20" x14ac:dyDescent="0.2">
      <c r="A17" s="28">
        <v>366</v>
      </c>
      <c r="B17" s="12">
        <v>12.821917808219178</v>
      </c>
      <c r="C17" s="18">
        <v>5</v>
      </c>
      <c r="D17" s="28" t="s">
        <v>9</v>
      </c>
      <c r="E17" s="5">
        <v>5</v>
      </c>
      <c r="F17" s="28">
        <v>0.15000000000000002</v>
      </c>
      <c r="G17" s="5">
        <v>0.5</v>
      </c>
      <c r="H17" s="28">
        <v>0.7</v>
      </c>
      <c r="I17" s="21">
        <v>0.5</v>
      </c>
      <c r="J17" s="5">
        <v>0.85</v>
      </c>
      <c r="K17" s="29">
        <v>4.9999999999999968E-2</v>
      </c>
      <c r="L17" s="29">
        <v>0.19999999999999973</v>
      </c>
      <c r="M17">
        <f>(H17-0.79621118)/0.104759364</f>
        <v>-0.91840171920096869</v>
      </c>
      <c r="N17" t="s">
        <v>82</v>
      </c>
      <c r="O17" s="25" t="s">
        <v>86</v>
      </c>
      <c r="P17" s="5">
        <v>0.65</v>
      </c>
      <c r="Q17" t="str">
        <f t="shared" si="0"/>
        <v>low5</v>
      </c>
      <c r="R17" s="5">
        <v>7</v>
      </c>
      <c r="S17">
        <v>74</v>
      </c>
      <c r="T17" t="s">
        <v>91</v>
      </c>
    </row>
    <row r="18" spans="1:20" x14ac:dyDescent="0.2">
      <c r="A18" s="28">
        <v>366</v>
      </c>
      <c r="B18" s="12">
        <v>12.821917808219178</v>
      </c>
      <c r="C18" s="20">
        <v>5</v>
      </c>
      <c r="D18" s="28" t="s">
        <v>9</v>
      </c>
      <c r="E18" s="5">
        <v>8</v>
      </c>
      <c r="F18" s="28">
        <v>-4.9999999999999933E-2</v>
      </c>
      <c r="G18" s="5">
        <v>-0.33333333333333282</v>
      </c>
      <c r="H18" s="28">
        <v>0.85</v>
      </c>
      <c r="I18" s="21">
        <v>0.5</v>
      </c>
      <c r="J18" s="5">
        <v>0.8</v>
      </c>
      <c r="K18" s="29">
        <v>4.9999999999999968E-2</v>
      </c>
      <c r="L18" s="29">
        <v>0.19999999999999973</v>
      </c>
      <c r="M18">
        <f>(H18-0.722919255)/0.136492219</f>
        <v>0.93104754198479256</v>
      </c>
      <c r="N18" t="s">
        <v>84</v>
      </c>
      <c r="O18" s="25" t="s">
        <v>86</v>
      </c>
      <c r="P18" s="5">
        <v>0.65</v>
      </c>
      <c r="Q18" t="str">
        <f t="shared" si="0"/>
        <v>high8</v>
      </c>
      <c r="R18" s="5">
        <v>7</v>
      </c>
      <c r="S18">
        <v>74</v>
      </c>
      <c r="T18" t="s">
        <v>91</v>
      </c>
    </row>
    <row r="19" spans="1:20" x14ac:dyDescent="0.2">
      <c r="A19" s="28">
        <v>366</v>
      </c>
      <c r="B19" s="12">
        <v>12.821917808219178</v>
      </c>
      <c r="C19" s="18">
        <v>5</v>
      </c>
      <c r="D19" s="28" t="s">
        <v>9</v>
      </c>
      <c r="E19" s="5">
        <v>11</v>
      </c>
      <c r="F19" s="28">
        <v>5.0000000000000044E-2</v>
      </c>
      <c r="G19" s="5">
        <v>0.1666666666666668</v>
      </c>
      <c r="H19" s="28">
        <v>0.7</v>
      </c>
      <c r="I19" s="21">
        <v>0.5</v>
      </c>
      <c r="J19" s="5">
        <v>0.75</v>
      </c>
      <c r="K19" s="29">
        <v>4.9999999999999968E-2</v>
      </c>
      <c r="L19" s="29">
        <v>0.19999999999999973</v>
      </c>
      <c r="M19">
        <f>(H19-0.586273292)/0.138419652</f>
        <v>0.82160810518437044</v>
      </c>
      <c r="N19" t="s">
        <v>84</v>
      </c>
      <c r="O19" s="25" t="s">
        <v>86</v>
      </c>
      <c r="P19" s="5">
        <v>0.65</v>
      </c>
      <c r="Q19" t="str">
        <f t="shared" si="0"/>
        <v>high11</v>
      </c>
      <c r="R19" s="5">
        <v>7</v>
      </c>
      <c r="S19">
        <v>74</v>
      </c>
      <c r="T19" t="s">
        <v>91</v>
      </c>
    </row>
    <row r="20" spans="1:20" x14ac:dyDescent="0.2">
      <c r="A20" s="28">
        <v>408</v>
      </c>
      <c r="B20" s="18">
        <v>13.920547945205479</v>
      </c>
      <c r="C20" s="18">
        <v>5</v>
      </c>
      <c r="D20" s="28" t="s">
        <v>10</v>
      </c>
      <c r="E20" s="5">
        <v>5</v>
      </c>
      <c r="F20" s="28">
        <v>9.9999999999999978E-2</v>
      </c>
      <c r="G20" s="5">
        <v>0.28571428571428564</v>
      </c>
      <c r="H20" s="28">
        <v>0.65</v>
      </c>
      <c r="I20" s="21">
        <v>0.55000000000000004</v>
      </c>
      <c r="J20" s="5">
        <v>0.75</v>
      </c>
      <c r="K20" s="29">
        <v>0.15</v>
      </c>
      <c r="L20" s="29">
        <v>0.3600000000000001</v>
      </c>
      <c r="M20">
        <f>(H20-0.79621118)/0.104759364</f>
        <v>-1.3956860219197207</v>
      </c>
      <c r="N20" t="s">
        <v>82</v>
      </c>
      <c r="O20" s="25" t="s">
        <v>86</v>
      </c>
      <c r="P20" s="5">
        <v>0.5</v>
      </c>
      <c r="Q20" t="str">
        <f t="shared" si="0"/>
        <v>low5</v>
      </c>
      <c r="R20" s="5">
        <v>7</v>
      </c>
      <c r="S20">
        <v>89</v>
      </c>
      <c r="T20" t="s">
        <v>91</v>
      </c>
    </row>
    <row r="21" spans="1:20" x14ac:dyDescent="0.2">
      <c r="A21" s="28">
        <v>408</v>
      </c>
      <c r="B21" s="18">
        <v>13.920547945205479</v>
      </c>
      <c r="C21" s="20">
        <v>5</v>
      </c>
      <c r="D21" s="28" t="s">
        <v>10</v>
      </c>
      <c r="E21" s="5">
        <v>8</v>
      </c>
      <c r="F21" s="28">
        <v>0.19999999999999996</v>
      </c>
      <c r="G21" s="5">
        <v>0.44444444444444436</v>
      </c>
      <c r="H21" s="28">
        <v>0.55000000000000004</v>
      </c>
      <c r="I21" s="21">
        <v>0.55000000000000004</v>
      </c>
      <c r="J21" s="5">
        <v>0.75</v>
      </c>
      <c r="K21" s="29">
        <v>0.15</v>
      </c>
      <c r="L21" s="29">
        <v>0.3600000000000001</v>
      </c>
      <c r="M21">
        <f>(H21-0.722919255)/0.136492219</f>
        <v>-1.2668799457352213</v>
      </c>
      <c r="N21" t="s">
        <v>82</v>
      </c>
      <c r="O21" s="25" t="s">
        <v>86</v>
      </c>
      <c r="P21" s="5">
        <v>0.5</v>
      </c>
      <c r="Q21" t="str">
        <f t="shared" si="0"/>
        <v>low8</v>
      </c>
      <c r="R21" s="5">
        <v>7</v>
      </c>
      <c r="S21">
        <v>89</v>
      </c>
      <c r="T21" t="s">
        <v>91</v>
      </c>
    </row>
    <row r="22" spans="1:20" x14ac:dyDescent="0.2">
      <c r="A22" s="28">
        <v>408</v>
      </c>
      <c r="B22" s="18">
        <v>13.920547945205479</v>
      </c>
      <c r="C22" s="18">
        <v>5</v>
      </c>
      <c r="D22" s="28" t="s">
        <v>10</v>
      </c>
      <c r="E22" s="5">
        <v>11</v>
      </c>
      <c r="F22" s="28">
        <v>0.14999999999999991</v>
      </c>
      <c r="G22" s="5">
        <v>0.33333333333333315</v>
      </c>
      <c r="H22" s="28">
        <v>0.55000000000000004</v>
      </c>
      <c r="I22" s="21">
        <v>0.55000000000000004</v>
      </c>
      <c r="J22" s="5">
        <v>0.7</v>
      </c>
      <c r="K22" s="29">
        <v>0.15</v>
      </c>
      <c r="L22" s="29">
        <v>0.3600000000000001</v>
      </c>
      <c r="M22">
        <f>(H22-0.586273292)/0.138419652</f>
        <v>-0.26205305009725033</v>
      </c>
      <c r="N22" t="s">
        <v>83</v>
      </c>
      <c r="O22" s="25" t="s">
        <v>86</v>
      </c>
      <c r="P22" s="5">
        <v>0.5</v>
      </c>
      <c r="Q22" t="str">
        <f t="shared" si="0"/>
        <v>medium11</v>
      </c>
      <c r="R22" s="5">
        <v>7</v>
      </c>
      <c r="S22">
        <v>89</v>
      </c>
      <c r="T22" t="s">
        <v>91</v>
      </c>
    </row>
    <row r="23" spans="1:20" x14ac:dyDescent="0.2">
      <c r="A23" s="28">
        <v>488</v>
      </c>
      <c r="B23" s="18">
        <v>11.268493150684931</v>
      </c>
      <c r="C23" s="18">
        <v>4</v>
      </c>
      <c r="D23" s="28" t="s">
        <v>9</v>
      </c>
      <c r="E23" s="5">
        <v>5</v>
      </c>
      <c r="F23" s="28">
        <v>-0.20000000000000007</v>
      </c>
      <c r="G23" s="5">
        <v>-2.0000000000000009</v>
      </c>
      <c r="H23" s="28">
        <v>0.9</v>
      </c>
      <c r="I23" s="21">
        <v>0.45</v>
      </c>
      <c r="J23" s="5">
        <v>0.7</v>
      </c>
      <c r="K23" s="29">
        <v>-6.6666666666666721E-2</v>
      </c>
      <c r="L23" s="29">
        <v>-0.3076923076923076</v>
      </c>
      <c r="M23">
        <f>(H23-0.79621118)/0.104759364</f>
        <v>0.99073549167404273</v>
      </c>
      <c r="N23" t="s">
        <v>84</v>
      </c>
      <c r="O23" s="25" t="s">
        <v>86</v>
      </c>
      <c r="P23" s="5">
        <v>0.35</v>
      </c>
      <c r="Q23" t="str">
        <f t="shared" si="0"/>
        <v>high5</v>
      </c>
      <c r="R23" s="5">
        <v>10</v>
      </c>
      <c r="S23">
        <v>85</v>
      </c>
      <c r="T23" t="s">
        <v>94</v>
      </c>
    </row>
    <row r="24" spans="1:20" x14ac:dyDescent="0.2">
      <c r="A24" s="28">
        <v>488</v>
      </c>
      <c r="B24" s="18">
        <v>11.268493150684931</v>
      </c>
      <c r="C24" s="18">
        <v>4</v>
      </c>
      <c r="D24" s="28" t="s">
        <v>9</v>
      </c>
      <c r="E24" s="5">
        <v>8</v>
      </c>
      <c r="F24" s="28">
        <v>5.0000000000000044E-2</v>
      </c>
      <c r="G24" s="5">
        <v>0.1666666666666668</v>
      </c>
      <c r="H24" s="28">
        <v>0.7</v>
      </c>
      <c r="I24" s="21">
        <v>0.45</v>
      </c>
      <c r="J24" s="5">
        <v>0.75</v>
      </c>
      <c r="K24" s="29">
        <v>-6.6666666666666721E-2</v>
      </c>
      <c r="L24" s="29">
        <v>-0.3076923076923076</v>
      </c>
      <c r="M24">
        <f>(H24-0.722919255)/0.136492219</f>
        <v>-0.16791620187521478</v>
      </c>
      <c r="N24" t="s">
        <v>83</v>
      </c>
      <c r="O24" s="25" t="s">
        <v>86</v>
      </c>
      <c r="P24" s="5">
        <v>0.35</v>
      </c>
      <c r="Q24" t="str">
        <f t="shared" si="0"/>
        <v>medium8</v>
      </c>
      <c r="R24" s="5">
        <v>10</v>
      </c>
      <c r="S24">
        <v>85</v>
      </c>
      <c r="T24" t="s">
        <v>94</v>
      </c>
    </row>
    <row r="25" spans="1:20" x14ac:dyDescent="0.2">
      <c r="A25" s="28">
        <v>488</v>
      </c>
      <c r="B25" s="18">
        <v>11.268493150684931</v>
      </c>
      <c r="C25" s="18">
        <v>4</v>
      </c>
      <c r="D25" s="28" t="s">
        <v>9</v>
      </c>
      <c r="E25" s="5">
        <v>11</v>
      </c>
      <c r="F25" s="28">
        <v>-5.0000000000000044E-2</v>
      </c>
      <c r="G25" s="5">
        <v>-0.20000000000000018</v>
      </c>
      <c r="H25" s="28">
        <v>0.75</v>
      </c>
      <c r="I25" s="21">
        <v>0.45</v>
      </c>
      <c r="J25" s="5">
        <v>0.7</v>
      </c>
      <c r="K25" s="29">
        <v>-6.6666666666666721E-2</v>
      </c>
      <c r="L25" s="29">
        <v>-0.3076923076923076</v>
      </c>
      <c r="M25">
        <f>(H25-0.586273292)/0.138419652</f>
        <v>1.1828284902782447</v>
      </c>
      <c r="N25" t="s">
        <v>84</v>
      </c>
      <c r="O25" s="25" t="s">
        <v>86</v>
      </c>
      <c r="P25" s="5">
        <v>0.35</v>
      </c>
      <c r="Q25" t="str">
        <f t="shared" si="0"/>
        <v>high11</v>
      </c>
      <c r="R25" s="5">
        <v>10</v>
      </c>
      <c r="S25">
        <v>85</v>
      </c>
      <c r="T25" t="s">
        <v>94</v>
      </c>
    </row>
    <row r="26" spans="1:20" x14ac:dyDescent="0.2">
      <c r="A26" s="28">
        <v>727</v>
      </c>
      <c r="B26" s="18">
        <v>11.671232876712329</v>
      </c>
      <c r="C26" s="18">
        <v>4</v>
      </c>
      <c r="D26" s="28" t="s">
        <v>9</v>
      </c>
      <c r="E26" s="5">
        <v>5</v>
      </c>
      <c r="F26" s="28">
        <v>-4.9999999999999933E-2</v>
      </c>
      <c r="G26" s="5">
        <v>-0.99999999999999778</v>
      </c>
      <c r="H26" s="28">
        <v>0.95</v>
      </c>
      <c r="I26" s="21">
        <v>0.7</v>
      </c>
      <c r="J26" s="5">
        <v>0.9</v>
      </c>
      <c r="K26" s="29">
        <v>4.9999999999999968E-2</v>
      </c>
      <c r="L26" s="29">
        <v>0.29999999999999966</v>
      </c>
      <c r="M26">
        <f>(H26-0.79621118)/0.104759364</f>
        <v>1.4680197943927948</v>
      </c>
      <c r="N26" t="s">
        <v>84</v>
      </c>
      <c r="O26" s="25" t="s">
        <v>86</v>
      </c>
      <c r="P26" s="5">
        <v>0.8</v>
      </c>
      <c r="Q26" t="str">
        <f t="shared" si="0"/>
        <v>high5</v>
      </c>
      <c r="R26" s="5">
        <v>10</v>
      </c>
      <c r="S26">
        <v>80</v>
      </c>
      <c r="T26" t="s">
        <v>91</v>
      </c>
    </row>
    <row r="27" spans="1:20" x14ac:dyDescent="0.2">
      <c r="A27" s="28">
        <v>727</v>
      </c>
      <c r="B27" s="18">
        <v>11.671232876712329</v>
      </c>
      <c r="C27" s="18">
        <v>4</v>
      </c>
      <c r="D27" s="28" t="s">
        <v>9</v>
      </c>
      <c r="E27" s="5">
        <v>8</v>
      </c>
      <c r="F27" s="28">
        <v>0</v>
      </c>
      <c r="G27" s="5">
        <v>0</v>
      </c>
      <c r="H27" s="28">
        <v>0.9</v>
      </c>
      <c r="I27" s="21">
        <v>0.7</v>
      </c>
      <c r="J27" s="5">
        <v>0.9</v>
      </c>
      <c r="K27" s="29">
        <v>4.9999999999999968E-2</v>
      </c>
      <c r="L27" s="29">
        <v>0.29999999999999966</v>
      </c>
      <c r="M27">
        <f>(H27-0.722919255)/0.136492219</f>
        <v>1.2973687899381285</v>
      </c>
      <c r="N27" t="s">
        <v>84</v>
      </c>
      <c r="O27" s="25" t="s">
        <v>86</v>
      </c>
      <c r="P27" s="5">
        <v>0.8</v>
      </c>
      <c r="Q27" t="str">
        <f t="shared" si="0"/>
        <v>high8</v>
      </c>
      <c r="R27" s="5">
        <v>10</v>
      </c>
      <c r="S27">
        <v>80</v>
      </c>
      <c r="T27" t="s">
        <v>91</v>
      </c>
    </row>
    <row r="28" spans="1:20" x14ac:dyDescent="0.2">
      <c r="A28" s="28">
        <v>727</v>
      </c>
      <c r="B28" s="18">
        <v>11.671232876712329</v>
      </c>
      <c r="C28" s="18">
        <v>4</v>
      </c>
      <c r="D28" s="28" t="s">
        <v>9</v>
      </c>
      <c r="E28" s="5">
        <v>11</v>
      </c>
      <c r="F28" s="28">
        <v>0.19999999999999996</v>
      </c>
      <c r="G28" s="5">
        <v>0.57142857142857129</v>
      </c>
      <c r="H28" s="28">
        <v>0.65</v>
      </c>
      <c r="I28" s="21">
        <v>0.7</v>
      </c>
      <c r="J28" s="5">
        <v>0.85</v>
      </c>
      <c r="K28" s="29">
        <v>4.9999999999999968E-2</v>
      </c>
      <c r="L28" s="29">
        <v>0.29999999999999966</v>
      </c>
      <c r="M28">
        <f>(H28-0.586273292)/0.138419652</f>
        <v>0.46038772009049711</v>
      </c>
      <c r="N28" t="s">
        <v>84</v>
      </c>
      <c r="O28" s="25" t="s">
        <v>86</v>
      </c>
      <c r="P28" s="5">
        <v>0.8</v>
      </c>
      <c r="Q28" t="str">
        <f t="shared" si="0"/>
        <v>high11</v>
      </c>
      <c r="R28" s="5">
        <v>10</v>
      </c>
      <c r="S28">
        <v>80</v>
      </c>
      <c r="T28" t="s">
        <v>91</v>
      </c>
    </row>
    <row r="29" spans="1:20" x14ac:dyDescent="0.2">
      <c r="A29" s="28">
        <v>754</v>
      </c>
      <c r="B29" s="12">
        <v>12.882191780821918</v>
      </c>
      <c r="C29" s="18">
        <v>5</v>
      </c>
      <c r="D29" s="28" t="s">
        <v>9</v>
      </c>
      <c r="E29" s="5">
        <v>5</v>
      </c>
      <c r="F29" s="28">
        <v>0.20000000000000007</v>
      </c>
      <c r="G29" s="5">
        <v>0.66666666666666674</v>
      </c>
      <c r="H29" s="28">
        <v>0.7</v>
      </c>
      <c r="I29" s="21">
        <v>0.65</v>
      </c>
      <c r="J29" s="5">
        <v>0.9</v>
      </c>
      <c r="K29" s="29">
        <v>9.9999999999999936E-2</v>
      </c>
      <c r="L29" s="29">
        <v>0.29999999999999988</v>
      </c>
      <c r="M29">
        <f>(H29-0.79621118)/0.104759364</f>
        <v>-0.91840171920096869</v>
      </c>
      <c r="N29" t="s">
        <v>82</v>
      </c>
      <c r="O29" s="25" t="s">
        <v>86</v>
      </c>
      <c r="P29" s="5">
        <v>0.45</v>
      </c>
      <c r="Q29" t="str">
        <f t="shared" si="0"/>
        <v>low5</v>
      </c>
      <c r="R29" s="5">
        <v>10</v>
      </c>
      <c r="S29">
        <v>90</v>
      </c>
      <c r="T29" t="s">
        <v>91</v>
      </c>
    </row>
    <row r="30" spans="1:20" x14ac:dyDescent="0.2">
      <c r="A30" s="28">
        <v>754</v>
      </c>
      <c r="B30" s="12">
        <v>12.882191780821918</v>
      </c>
      <c r="C30" s="20">
        <v>5</v>
      </c>
      <c r="D30" s="28" t="s">
        <v>9</v>
      </c>
      <c r="E30" s="5">
        <v>8</v>
      </c>
      <c r="F30" s="28">
        <v>0</v>
      </c>
      <c r="G30" s="5">
        <v>0</v>
      </c>
      <c r="H30" s="28">
        <v>0.7</v>
      </c>
      <c r="I30" s="21">
        <v>0.65</v>
      </c>
      <c r="J30" s="5">
        <v>0.7</v>
      </c>
      <c r="K30" s="29">
        <v>9.9999999999999936E-2</v>
      </c>
      <c r="L30" s="29">
        <v>0.29999999999999988</v>
      </c>
      <c r="M30">
        <f>(H30-0.722919255)/0.136492219</f>
        <v>-0.16791620187521478</v>
      </c>
      <c r="N30" t="s">
        <v>83</v>
      </c>
      <c r="O30" s="25" t="s">
        <v>86</v>
      </c>
      <c r="P30" s="5">
        <v>0.45</v>
      </c>
      <c r="Q30" t="str">
        <f t="shared" si="0"/>
        <v>medium8</v>
      </c>
      <c r="R30" s="5">
        <v>10</v>
      </c>
      <c r="S30">
        <v>90</v>
      </c>
      <c r="T30" t="s">
        <v>91</v>
      </c>
    </row>
    <row r="31" spans="1:20" x14ac:dyDescent="0.2">
      <c r="A31" s="28">
        <v>754</v>
      </c>
      <c r="B31" s="12">
        <v>12.882191780821918</v>
      </c>
      <c r="C31" s="18">
        <v>5</v>
      </c>
      <c r="D31" s="28" t="s">
        <v>9</v>
      </c>
      <c r="E31" s="5">
        <v>11</v>
      </c>
      <c r="F31" s="28">
        <v>9.9999999999999978E-2</v>
      </c>
      <c r="G31" s="5">
        <v>0.24999999999999994</v>
      </c>
      <c r="H31" s="28">
        <v>0.6</v>
      </c>
      <c r="I31" s="21">
        <v>0.65</v>
      </c>
      <c r="J31" s="5">
        <v>0.7</v>
      </c>
      <c r="K31" s="29">
        <v>9.9999999999999936E-2</v>
      </c>
      <c r="L31" s="29">
        <v>0.29999999999999988</v>
      </c>
      <c r="M31">
        <f>(H31-0.586273292)/0.138419652</f>
        <v>9.9167334996622988E-2</v>
      </c>
      <c r="N31" t="s">
        <v>83</v>
      </c>
      <c r="O31" s="25" t="s">
        <v>86</v>
      </c>
      <c r="P31" s="5">
        <v>0.45</v>
      </c>
      <c r="Q31" t="str">
        <f t="shared" si="0"/>
        <v>medium11</v>
      </c>
      <c r="R31" s="5">
        <v>10</v>
      </c>
      <c r="S31">
        <v>90</v>
      </c>
      <c r="T31" t="s">
        <v>91</v>
      </c>
    </row>
    <row r="32" spans="1:20" x14ac:dyDescent="0.2">
      <c r="A32" s="28">
        <v>773</v>
      </c>
      <c r="B32" s="18">
        <v>12.106849315068493</v>
      </c>
      <c r="C32" s="20">
        <v>5</v>
      </c>
      <c r="D32" s="28" t="s">
        <v>10</v>
      </c>
      <c r="E32" s="5">
        <v>5</v>
      </c>
      <c r="F32" s="28">
        <v>9.9999999999999978E-2</v>
      </c>
      <c r="G32" s="5">
        <v>0.66666666666666641</v>
      </c>
      <c r="H32" s="28">
        <v>0.85</v>
      </c>
      <c r="I32" s="21">
        <v>0.7</v>
      </c>
      <c r="J32" s="5">
        <v>0.95</v>
      </c>
      <c r="K32" s="29">
        <v>3.3333333333333513E-2</v>
      </c>
      <c r="L32" s="29">
        <v>0.25000000000000061</v>
      </c>
      <c r="M32">
        <f>(H32-0.79621118)/0.104759364</f>
        <v>0.51345118895528963</v>
      </c>
      <c r="N32" t="s">
        <v>84</v>
      </c>
      <c r="O32" s="25" t="s">
        <v>86</v>
      </c>
      <c r="P32" s="5">
        <v>0.5</v>
      </c>
      <c r="Q32" t="str">
        <f t="shared" si="0"/>
        <v>high5</v>
      </c>
      <c r="R32" s="5">
        <v>10</v>
      </c>
      <c r="S32">
        <v>85</v>
      </c>
      <c r="T32" t="s">
        <v>91</v>
      </c>
    </row>
    <row r="33" spans="1:20" x14ac:dyDescent="0.2">
      <c r="A33" s="28">
        <v>773</v>
      </c>
      <c r="B33" s="18">
        <v>12.106849315068493</v>
      </c>
      <c r="C33" s="18">
        <v>5</v>
      </c>
      <c r="D33" s="28" t="s">
        <v>10</v>
      </c>
      <c r="E33" s="5">
        <v>8</v>
      </c>
      <c r="F33" s="28">
        <v>0</v>
      </c>
      <c r="G33" s="5">
        <v>0</v>
      </c>
      <c r="H33" s="28">
        <v>0.95</v>
      </c>
      <c r="I33" s="21">
        <v>0.7</v>
      </c>
      <c r="J33" s="5">
        <v>0.95</v>
      </c>
      <c r="K33" s="29">
        <v>3.3333333333333513E-2</v>
      </c>
      <c r="L33" s="29">
        <v>0.25000000000000061</v>
      </c>
      <c r="M33">
        <f>(H33-0.722919255)/0.136492219</f>
        <v>1.6636900378914639</v>
      </c>
      <c r="N33" t="s">
        <v>84</v>
      </c>
      <c r="O33" s="25" t="s">
        <v>86</v>
      </c>
      <c r="P33" s="5">
        <v>0.5</v>
      </c>
      <c r="Q33" t="str">
        <f t="shared" si="0"/>
        <v>high8</v>
      </c>
      <c r="R33" s="5">
        <v>10</v>
      </c>
      <c r="S33">
        <v>85</v>
      </c>
      <c r="T33" t="s">
        <v>91</v>
      </c>
    </row>
    <row r="34" spans="1:20" x14ac:dyDescent="0.2">
      <c r="A34" s="28">
        <v>773</v>
      </c>
      <c r="B34" s="18">
        <v>12.106849315068493</v>
      </c>
      <c r="C34" s="20">
        <v>5</v>
      </c>
      <c r="D34" s="28" t="s">
        <v>10</v>
      </c>
      <c r="E34" s="5">
        <v>11</v>
      </c>
      <c r="F34" s="28">
        <v>0</v>
      </c>
      <c r="G34" s="5">
        <v>0</v>
      </c>
      <c r="H34" s="28">
        <v>0.8</v>
      </c>
      <c r="I34" s="21">
        <v>0.7</v>
      </c>
      <c r="J34" s="5">
        <v>0.8</v>
      </c>
      <c r="K34" s="29">
        <v>3.3333333333333513E-2</v>
      </c>
      <c r="L34" s="29">
        <v>0.25000000000000061</v>
      </c>
      <c r="M34">
        <f>(H34-0.586273292)/0.138419652</f>
        <v>1.5440488753721187</v>
      </c>
      <c r="N34" t="s">
        <v>84</v>
      </c>
      <c r="O34" s="25" t="s">
        <v>86</v>
      </c>
      <c r="P34" s="5">
        <v>0.5</v>
      </c>
      <c r="Q34" t="str">
        <f t="shared" si="0"/>
        <v>high11</v>
      </c>
      <c r="R34" s="5">
        <v>10</v>
      </c>
      <c r="S34">
        <v>85</v>
      </c>
      <c r="T34" t="s">
        <v>91</v>
      </c>
    </row>
    <row r="35" spans="1:20" x14ac:dyDescent="0.2">
      <c r="A35" s="28">
        <v>775</v>
      </c>
      <c r="B35" s="18">
        <v>11.561643835616438</v>
      </c>
      <c r="C35" s="18">
        <v>4</v>
      </c>
      <c r="D35" s="28" t="s">
        <v>10</v>
      </c>
      <c r="E35" s="5">
        <v>5</v>
      </c>
      <c r="F35" s="28">
        <v>-0.15000000000000002</v>
      </c>
      <c r="G35" s="5">
        <v>-1.5000000000000004</v>
      </c>
      <c r="H35" s="28">
        <v>0.9</v>
      </c>
      <c r="I35" s="21">
        <v>0.65</v>
      </c>
      <c r="J35" s="5">
        <v>0.75</v>
      </c>
      <c r="K35" s="29">
        <v>-4.9999999999999968E-2</v>
      </c>
      <c r="L35" s="29">
        <v>-0.30000000000000032</v>
      </c>
      <c r="M35">
        <f>(H35-0.79621118)/0.104759364</f>
        <v>0.99073549167404273</v>
      </c>
      <c r="N35" t="s">
        <v>84</v>
      </c>
      <c r="O35" s="25" t="s">
        <v>86</v>
      </c>
      <c r="P35" s="5">
        <v>0.45</v>
      </c>
      <c r="Q35" t="str">
        <f t="shared" si="0"/>
        <v>high5</v>
      </c>
      <c r="R35" s="5">
        <v>9</v>
      </c>
      <c r="S35">
        <v>85</v>
      </c>
      <c r="T35" t="s">
        <v>91</v>
      </c>
    </row>
    <row r="36" spans="1:20" x14ac:dyDescent="0.2">
      <c r="A36" s="28">
        <v>775</v>
      </c>
      <c r="B36" s="18">
        <v>11.561643835616438</v>
      </c>
      <c r="C36" s="18">
        <v>4</v>
      </c>
      <c r="D36" s="28" t="s">
        <v>10</v>
      </c>
      <c r="E36" s="5">
        <v>8</v>
      </c>
      <c r="F36" s="30">
        <v>-0.15000000000000002</v>
      </c>
      <c r="G36" s="5">
        <v>-1.5000000000000004</v>
      </c>
      <c r="H36" s="30">
        <v>0.9</v>
      </c>
      <c r="I36" s="21">
        <v>0.65</v>
      </c>
      <c r="J36" s="12">
        <v>0.75</v>
      </c>
      <c r="K36" s="29">
        <v>-4.9999999999999968E-2</v>
      </c>
      <c r="L36" s="29">
        <v>-0.30000000000000032</v>
      </c>
      <c r="M36">
        <f>(H36-0.722919255)/0.136492219</f>
        <v>1.2973687899381285</v>
      </c>
      <c r="N36" t="s">
        <v>84</v>
      </c>
      <c r="O36" s="25" t="s">
        <v>86</v>
      </c>
      <c r="P36" s="5">
        <v>0.45</v>
      </c>
      <c r="Q36" t="str">
        <f t="shared" si="0"/>
        <v>high8</v>
      </c>
      <c r="R36" s="5">
        <v>9</v>
      </c>
      <c r="S36">
        <v>85</v>
      </c>
      <c r="T36" t="s">
        <v>91</v>
      </c>
    </row>
    <row r="37" spans="1:20" x14ac:dyDescent="0.2">
      <c r="A37" s="28">
        <v>775</v>
      </c>
      <c r="B37" s="18">
        <v>11.561643835616438</v>
      </c>
      <c r="C37" s="18">
        <v>4</v>
      </c>
      <c r="D37" s="28" t="s">
        <v>10</v>
      </c>
      <c r="E37" s="5">
        <v>11</v>
      </c>
      <c r="F37" s="28">
        <v>0.15000000000000002</v>
      </c>
      <c r="G37" s="5">
        <v>0.5</v>
      </c>
      <c r="H37" s="28">
        <v>0.7</v>
      </c>
      <c r="I37" s="21">
        <v>0.65</v>
      </c>
      <c r="J37" s="5">
        <v>0.85</v>
      </c>
      <c r="K37" s="29">
        <v>-4.9999999999999968E-2</v>
      </c>
      <c r="L37" s="29">
        <v>-0.30000000000000032</v>
      </c>
      <c r="M37">
        <f>(H37-0.586273292)/0.138419652</f>
        <v>0.82160810518437044</v>
      </c>
      <c r="N37" t="s">
        <v>84</v>
      </c>
      <c r="O37" s="25" t="s">
        <v>86</v>
      </c>
      <c r="P37" s="5">
        <v>0.45</v>
      </c>
      <c r="Q37" t="str">
        <f t="shared" si="0"/>
        <v>high11</v>
      </c>
      <c r="R37" s="5">
        <v>9</v>
      </c>
      <c r="S37">
        <v>85</v>
      </c>
      <c r="T37" t="s">
        <v>91</v>
      </c>
    </row>
    <row r="38" spans="1:20" x14ac:dyDescent="0.2">
      <c r="A38" s="28">
        <v>788</v>
      </c>
      <c r="B38" s="18">
        <v>11.624657534246575</v>
      </c>
      <c r="C38" s="18">
        <v>4</v>
      </c>
      <c r="D38" s="28" t="s">
        <v>9</v>
      </c>
      <c r="E38" s="5">
        <v>5</v>
      </c>
      <c r="F38" s="28">
        <v>5.0000000000000044E-2</v>
      </c>
      <c r="G38" s="5">
        <v>0.33333333333333359</v>
      </c>
      <c r="H38" s="28">
        <v>0.85</v>
      </c>
      <c r="I38" s="21">
        <v>0.65</v>
      </c>
      <c r="J38" s="5">
        <v>0.9</v>
      </c>
      <c r="K38" s="29">
        <v>-4.9999999999999968E-2</v>
      </c>
      <c r="L38" s="29">
        <v>-0.30000000000000032</v>
      </c>
      <c r="M38">
        <f>(H38-0.79621118)/0.104759364</f>
        <v>0.51345118895528963</v>
      </c>
      <c r="N38" t="s">
        <v>84</v>
      </c>
      <c r="O38" s="25" t="s">
        <v>86</v>
      </c>
      <c r="P38" s="5">
        <v>0.35</v>
      </c>
      <c r="Q38" t="str">
        <f t="shared" si="0"/>
        <v>high5</v>
      </c>
      <c r="R38" s="5">
        <v>10</v>
      </c>
      <c r="S38">
        <v>85</v>
      </c>
      <c r="T38" t="s">
        <v>91</v>
      </c>
    </row>
    <row r="39" spans="1:20" x14ac:dyDescent="0.2">
      <c r="A39" s="28">
        <v>788</v>
      </c>
      <c r="B39" s="18">
        <v>11.624657534246575</v>
      </c>
      <c r="C39" s="18">
        <v>4</v>
      </c>
      <c r="D39" s="28" t="s">
        <v>9</v>
      </c>
      <c r="E39" s="5">
        <v>8</v>
      </c>
      <c r="F39" s="30">
        <v>-0.15000000000000002</v>
      </c>
      <c r="G39" s="5">
        <v>-1</v>
      </c>
      <c r="H39" s="30">
        <v>0.85</v>
      </c>
      <c r="I39" s="21">
        <v>0.65</v>
      </c>
      <c r="J39" s="12">
        <v>0.7</v>
      </c>
      <c r="K39" s="29">
        <v>-4.9999999999999968E-2</v>
      </c>
      <c r="L39" s="29">
        <v>-0.30000000000000032</v>
      </c>
      <c r="M39">
        <f>(H39-0.722919255)/0.136492219</f>
        <v>0.93104754198479256</v>
      </c>
      <c r="N39" t="s">
        <v>84</v>
      </c>
      <c r="O39" s="25" t="s">
        <v>86</v>
      </c>
      <c r="P39" s="5">
        <v>0.35</v>
      </c>
      <c r="Q39" t="str">
        <f t="shared" si="0"/>
        <v>high8</v>
      </c>
      <c r="R39" s="5">
        <v>10</v>
      </c>
      <c r="S39">
        <v>85</v>
      </c>
      <c r="T39" t="s">
        <v>91</v>
      </c>
    </row>
    <row r="40" spans="1:20" x14ac:dyDescent="0.2">
      <c r="A40" s="28">
        <v>788</v>
      </c>
      <c r="B40" s="18">
        <v>11.624657534246575</v>
      </c>
      <c r="C40" s="18">
        <v>4</v>
      </c>
      <c r="D40" s="28" t="s">
        <v>9</v>
      </c>
      <c r="E40" s="5">
        <v>11</v>
      </c>
      <c r="F40" s="28">
        <v>-5.0000000000000044E-2</v>
      </c>
      <c r="G40" s="5">
        <v>-0.25000000000000028</v>
      </c>
      <c r="H40" s="28">
        <v>0.8</v>
      </c>
      <c r="I40" s="21">
        <v>0.65</v>
      </c>
      <c r="J40" s="5">
        <v>0.75</v>
      </c>
      <c r="K40" s="29">
        <v>-4.9999999999999968E-2</v>
      </c>
      <c r="L40" s="29">
        <v>-0.30000000000000032</v>
      </c>
      <c r="M40">
        <f>(H40-0.586273292)/0.138419652</f>
        <v>1.5440488753721187</v>
      </c>
      <c r="N40" t="s">
        <v>84</v>
      </c>
      <c r="O40" s="25" t="s">
        <v>86</v>
      </c>
      <c r="P40" s="5">
        <v>0.35</v>
      </c>
      <c r="Q40" t="str">
        <f t="shared" si="0"/>
        <v>high11</v>
      </c>
      <c r="R40" s="5">
        <v>10</v>
      </c>
      <c r="S40">
        <v>85</v>
      </c>
      <c r="T40" t="s">
        <v>91</v>
      </c>
    </row>
    <row r="41" spans="1:20" x14ac:dyDescent="0.2">
      <c r="A41" s="28">
        <v>803</v>
      </c>
      <c r="B41" s="20">
        <v>12.043835616438356</v>
      </c>
      <c r="C41" s="20">
        <v>5</v>
      </c>
      <c r="D41" s="28" t="s">
        <v>10</v>
      </c>
      <c r="E41" s="5">
        <v>5</v>
      </c>
      <c r="F41" s="28">
        <v>9.9999999999999978E-2</v>
      </c>
      <c r="G41" s="5">
        <v>1</v>
      </c>
      <c r="H41" s="28">
        <v>0.9</v>
      </c>
      <c r="I41" s="21">
        <v>0.85</v>
      </c>
      <c r="J41" s="5">
        <v>1</v>
      </c>
      <c r="K41" s="29">
        <v>0.16666666666666666</v>
      </c>
      <c r="L41" s="29">
        <v>0.71428571428571397</v>
      </c>
      <c r="M41">
        <f>(H41-0.79621118)/0.104759364</f>
        <v>0.99073549167404273</v>
      </c>
      <c r="N41" t="s">
        <v>84</v>
      </c>
      <c r="O41" s="25" t="s">
        <v>86</v>
      </c>
      <c r="P41" s="5">
        <v>0.8</v>
      </c>
      <c r="Q41" t="str">
        <f t="shared" si="0"/>
        <v>high5</v>
      </c>
      <c r="R41" s="5">
        <v>10</v>
      </c>
      <c r="S41">
        <v>87</v>
      </c>
      <c r="T41" t="s">
        <v>91</v>
      </c>
    </row>
    <row r="42" spans="1:20" x14ac:dyDescent="0.2">
      <c r="A42" s="28">
        <v>803</v>
      </c>
      <c r="B42" s="20">
        <v>12.043835616438356</v>
      </c>
      <c r="C42" s="20">
        <v>5</v>
      </c>
      <c r="D42" s="28" t="s">
        <v>10</v>
      </c>
      <c r="E42" s="5">
        <v>8</v>
      </c>
      <c r="F42" s="30">
        <v>0.19999999999999996</v>
      </c>
      <c r="G42" s="5">
        <v>0.79999999999999982</v>
      </c>
      <c r="H42" s="30">
        <v>0.75</v>
      </c>
      <c r="I42" s="21">
        <v>0.85</v>
      </c>
      <c r="J42" s="12">
        <v>0.95</v>
      </c>
      <c r="K42" s="29">
        <v>0.16666666666666666</v>
      </c>
      <c r="L42" s="29">
        <v>0.71428571428571397</v>
      </c>
      <c r="M42">
        <f>(H42-0.722919255)/0.136492219</f>
        <v>0.19840504607812126</v>
      </c>
      <c r="N42" t="s">
        <v>83</v>
      </c>
      <c r="O42" s="25" t="s">
        <v>86</v>
      </c>
      <c r="P42" s="5">
        <v>0.8</v>
      </c>
      <c r="Q42" t="str">
        <f t="shared" si="0"/>
        <v>medium8</v>
      </c>
      <c r="R42" s="5">
        <v>10</v>
      </c>
      <c r="S42">
        <v>87</v>
      </c>
      <c r="T42" t="s">
        <v>91</v>
      </c>
    </row>
    <row r="43" spans="1:20" x14ac:dyDescent="0.2">
      <c r="A43" s="28">
        <v>803</v>
      </c>
      <c r="B43" s="20">
        <v>12.043835616438356</v>
      </c>
      <c r="C43" s="20">
        <v>5</v>
      </c>
      <c r="D43" s="28" t="s">
        <v>10</v>
      </c>
      <c r="E43" s="5">
        <v>11</v>
      </c>
      <c r="F43" s="28">
        <v>0.19999999999999996</v>
      </c>
      <c r="G43" s="5">
        <v>0.57142857142857129</v>
      </c>
      <c r="H43" s="28">
        <v>0.65</v>
      </c>
      <c r="I43" s="21">
        <v>0.85</v>
      </c>
      <c r="J43" s="5">
        <v>0.85</v>
      </c>
      <c r="K43" s="29">
        <v>0.16666666666666666</v>
      </c>
      <c r="L43" s="29">
        <v>0.71428571428571397</v>
      </c>
      <c r="M43">
        <f>(H43-0.586273292)/0.138419652</f>
        <v>0.46038772009049711</v>
      </c>
      <c r="N43" t="s">
        <v>84</v>
      </c>
      <c r="O43" s="25" t="s">
        <v>86</v>
      </c>
      <c r="P43" s="5">
        <v>0.8</v>
      </c>
      <c r="Q43" t="str">
        <f t="shared" si="0"/>
        <v>high11</v>
      </c>
      <c r="R43" s="5">
        <v>10</v>
      </c>
      <c r="S43">
        <v>87</v>
      </c>
      <c r="T43" t="s">
        <v>91</v>
      </c>
    </row>
    <row r="44" spans="1:20" x14ac:dyDescent="0.2">
      <c r="A44" s="28">
        <v>846</v>
      </c>
      <c r="B44" s="18">
        <v>13.83</v>
      </c>
      <c r="C44" s="18">
        <v>5</v>
      </c>
      <c r="D44" s="28" t="s">
        <v>10</v>
      </c>
      <c r="E44" s="5">
        <v>5</v>
      </c>
      <c r="F44" s="28">
        <v>0.05</v>
      </c>
      <c r="G44" s="5">
        <v>0.33333333333333359</v>
      </c>
      <c r="H44" s="28">
        <v>0.85</v>
      </c>
      <c r="I44" s="21">
        <v>0.65</v>
      </c>
      <c r="J44" s="5">
        <v>0.9</v>
      </c>
      <c r="K44" s="29">
        <v>0.18333333333333326</v>
      </c>
      <c r="L44" s="29">
        <v>0.68749999999999978</v>
      </c>
      <c r="M44">
        <f>(H44-0.79621118)/0.104759364</f>
        <v>0.51345118895528963</v>
      </c>
      <c r="N44" t="s">
        <v>83</v>
      </c>
      <c r="O44" s="25" t="s">
        <v>86</v>
      </c>
      <c r="P44" s="5">
        <v>0.5</v>
      </c>
      <c r="Q44" t="s">
        <v>112</v>
      </c>
      <c r="R44" s="5">
        <v>10</v>
      </c>
      <c r="S44" s="26">
        <v>91</v>
      </c>
      <c r="T44" t="s">
        <v>91</v>
      </c>
    </row>
    <row r="45" spans="1:20" x14ac:dyDescent="0.2">
      <c r="A45" s="28">
        <v>846</v>
      </c>
      <c r="B45" s="18">
        <v>13.83</v>
      </c>
      <c r="C45" s="20">
        <v>5</v>
      </c>
      <c r="D45" s="28" t="s">
        <v>10</v>
      </c>
      <c r="E45" s="5">
        <v>8</v>
      </c>
      <c r="F45" s="28">
        <v>0.15</v>
      </c>
      <c r="G45" s="5">
        <v>0.60000000000000009</v>
      </c>
      <c r="H45" s="28">
        <v>0.75</v>
      </c>
      <c r="I45" s="21">
        <v>0.65</v>
      </c>
      <c r="J45" s="5">
        <v>0.9</v>
      </c>
      <c r="K45" s="29">
        <v>0.18333333333333326</v>
      </c>
      <c r="L45" s="29">
        <v>0.68749999999999978</v>
      </c>
      <c r="M45">
        <f>(H45-0.722919255)/0.136492219</f>
        <v>0.19840504607812126</v>
      </c>
      <c r="N45" t="s">
        <v>83</v>
      </c>
      <c r="O45" s="25" t="s">
        <v>86</v>
      </c>
      <c r="P45" s="5">
        <v>0.5</v>
      </c>
      <c r="Q45" t="s">
        <v>113</v>
      </c>
      <c r="R45" s="5">
        <v>10</v>
      </c>
      <c r="S45" s="26">
        <v>91</v>
      </c>
      <c r="T45" t="s">
        <v>91</v>
      </c>
    </row>
    <row r="46" spans="1:20" x14ac:dyDescent="0.2">
      <c r="A46" s="28">
        <v>846</v>
      </c>
      <c r="B46" s="18">
        <v>13.83</v>
      </c>
      <c r="C46" s="18">
        <v>5</v>
      </c>
      <c r="D46" s="28" t="s">
        <v>10</v>
      </c>
      <c r="E46" s="5">
        <v>11</v>
      </c>
      <c r="F46" s="28">
        <v>0.35</v>
      </c>
      <c r="G46" s="5">
        <v>0.87499999999999989</v>
      </c>
      <c r="H46" s="28">
        <v>0.6</v>
      </c>
      <c r="I46" s="21">
        <v>0.65</v>
      </c>
      <c r="J46" s="5">
        <v>0.95</v>
      </c>
      <c r="K46" s="29">
        <v>0.18333333333333326</v>
      </c>
      <c r="L46" s="29">
        <v>0.68749999999999978</v>
      </c>
      <c r="M46">
        <f>(H46-0.586273292)/0.138419652</f>
        <v>9.9167334996622988E-2</v>
      </c>
      <c r="N46" t="s">
        <v>83</v>
      </c>
      <c r="O46" s="25" t="s">
        <v>86</v>
      </c>
      <c r="P46" s="5">
        <v>0.5</v>
      </c>
      <c r="Q46" t="s">
        <v>114</v>
      </c>
      <c r="R46" s="5">
        <v>10</v>
      </c>
      <c r="S46" s="26">
        <v>91</v>
      </c>
      <c r="T46" t="s">
        <v>91</v>
      </c>
    </row>
    <row r="47" spans="1:20" x14ac:dyDescent="0.2">
      <c r="A47" s="28">
        <v>862</v>
      </c>
      <c r="B47" s="18">
        <v>11.493150684931507</v>
      </c>
      <c r="C47" s="18">
        <v>4</v>
      </c>
      <c r="D47" s="28" t="s">
        <v>9</v>
      </c>
      <c r="E47" s="5">
        <v>5</v>
      </c>
      <c r="F47" s="28">
        <v>-0.15000000000000002</v>
      </c>
      <c r="G47" s="5">
        <v>0</v>
      </c>
      <c r="H47" s="28">
        <v>1</v>
      </c>
      <c r="I47" s="21">
        <v>0.65</v>
      </c>
      <c r="J47" s="5">
        <v>0.85</v>
      </c>
      <c r="K47" s="29">
        <v>-6.6666666666666721E-2</v>
      </c>
      <c r="L47" s="29">
        <v>-0.66666666666666663</v>
      </c>
      <c r="M47">
        <f>(H47-0.79621118)/0.104759364</f>
        <v>1.9453040971115478</v>
      </c>
      <c r="N47" t="s">
        <v>84</v>
      </c>
      <c r="O47" s="25" t="s">
        <v>86</v>
      </c>
      <c r="P47" s="5">
        <v>0.75</v>
      </c>
      <c r="Q47" t="str">
        <f t="shared" ref="Q47:Q110" si="1">CONCATENATE(N47,E47)</f>
        <v>high5</v>
      </c>
      <c r="R47" s="5">
        <v>10</v>
      </c>
      <c r="S47">
        <v>85</v>
      </c>
      <c r="T47" t="s">
        <v>91</v>
      </c>
    </row>
    <row r="48" spans="1:20" x14ac:dyDescent="0.2">
      <c r="A48" s="28">
        <v>862</v>
      </c>
      <c r="B48" s="18">
        <v>11.493150684931507</v>
      </c>
      <c r="C48" s="18">
        <v>4</v>
      </c>
      <c r="D48" s="28" t="s">
        <v>9</v>
      </c>
      <c r="E48" s="5">
        <v>8</v>
      </c>
      <c r="F48" s="30">
        <v>0</v>
      </c>
      <c r="G48" s="5">
        <v>0</v>
      </c>
      <c r="H48" s="30">
        <v>0.9</v>
      </c>
      <c r="I48" s="21">
        <v>0.65</v>
      </c>
      <c r="J48" s="12">
        <v>0.9</v>
      </c>
      <c r="K48" s="29">
        <v>-6.6666666666666721E-2</v>
      </c>
      <c r="L48" s="29">
        <v>-0.66666666666666663</v>
      </c>
      <c r="M48">
        <f>(H48-0.722919255)/0.136492219</f>
        <v>1.2973687899381285</v>
      </c>
      <c r="N48" t="s">
        <v>84</v>
      </c>
      <c r="O48" s="25" t="s">
        <v>86</v>
      </c>
      <c r="P48" s="5">
        <v>0.75</v>
      </c>
      <c r="Q48" t="str">
        <f t="shared" si="1"/>
        <v>high8</v>
      </c>
      <c r="R48" s="5">
        <v>10</v>
      </c>
      <c r="S48">
        <v>85</v>
      </c>
      <c r="T48" t="s">
        <v>91</v>
      </c>
    </row>
    <row r="49" spans="1:20" x14ac:dyDescent="0.2">
      <c r="A49" s="28">
        <v>862</v>
      </c>
      <c r="B49" s="18">
        <v>11.493150684931507</v>
      </c>
      <c r="C49" s="18">
        <v>4</v>
      </c>
      <c r="D49" s="28" t="s">
        <v>9</v>
      </c>
      <c r="E49" s="5">
        <v>11</v>
      </c>
      <c r="F49" s="28">
        <v>-5.0000000000000044E-2</v>
      </c>
      <c r="G49" s="5">
        <v>-0.25000000000000028</v>
      </c>
      <c r="H49" s="28">
        <v>0.8</v>
      </c>
      <c r="I49" s="21">
        <v>0.65</v>
      </c>
      <c r="J49" s="5">
        <v>0.75</v>
      </c>
      <c r="K49" s="29">
        <v>-6.6666666666666721E-2</v>
      </c>
      <c r="L49" s="29">
        <v>-0.66666666666666663</v>
      </c>
      <c r="M49">
        <f>(H49-0.586273292)/0.138419652</f>
        <v>1.5440488753721187</v>
      </c>
      <c r="N49" t="s">
        <v>84</v>
      </c>
      <c r="O49" s="25" t="s">
        <v>86</v>
      </c>
      <c r="P49" s="5">
        <v>0.75</v>
      </c>
      <c r="Q49" t="str">
        <f t="shared" si="1"/>
        <v>high11</v>
      </c>
      <c r="R49" s="5">
        <v>10</v>
      </c>
      <c r="S49">
        <v>85</v>
      </c>
      <c r="T49" t="s">
        <v>91</v>
      </c>
    </row>
    <row r="50" spans="1:20" x14ac:dyDescent="0.2">
      <c r="A50" s="28">
        <v>930</v>
      </c>
      <c r="B50" s="18">
        <v>13.698630136986301</v>
      </c>
      <c r="C50" s="20">
        <v>5</v>
      </c>
      <c r="D50" s="28" t="s">
        <v>9</v>
      </c>
      <c r="E50" s="5">
        <v>5</v>
      </c>
      <c r="F50" s="28">
        <v>9.9999999999999978E-2</v>
      </c>
      <c r="G50" s="5">
        <v>0.66666666666666641</v>
      </c>
      <c r="H50" s="28">
        <v>0.85</v>
      </c>
      <c r="I50" s="21">
        <v>0.7</v>
      </c>
      <c r="J50" s="5">
        <v>0.95</v>
      </c>
      <c r="K50" s="29">
        <v>0.18333333333333313</v>
      </c>
      <c r="L50" s="29">
        <v>0.57894736842105221</v>
      </c>
      <c r="M50">
        <f>(H50-0.79621118)/0.104759364</f>
        <v>0.51345118895528963</v>
      </c>
      <c r="N50" t="s">
        <v>84</v>
      </c>
      <c r="O50" s="25" t="s">
        <v>86</v>
      </c>
      <c r="P50" s="5">
        <v>0.65</v>
      </c>
      <c r="Q50" t="str">
        <f t="shared" si="1"/>
        <v>high5</v>
      </c>
      <c r="R50" s="5">
        <v>9</v>
      </c>
      <c r="S50">
        <v>78</v>
      </c>
      <c r="T50" t="s">
        <v>91</v>
      </c>
    </row>
    <row r="51" spans="1:20" x14ac:dyDescent="0.2">
      <c r="A51" s="28">
        <v>930</v>
      </c>
      <c r="B51" s="18">
        <v>13.698630136986301</v>
      </c>
      <c r="C51" s="18">
        <v>5</v>
      </c>
      <c r="D51" s="28" t="s">
        <v>9</v>
      </c>
      <c r="E51" s="5">
        <v>8</v>
      </c>
      <c r="F51" s="30">
        <v>9.9999999999999978E-2</v>
      </c>
      <c r="G51" s="5">
        <v>0.39999999999999991</v>
      </c>
      <c r="H51" s="30">
        <v>0.75</v>
      </c>
      <c r="I51" s="21">
        <v>0.7</v>
      </c>
      <c r="J51" s="12">
        <v>0.85</v>
      </c>
      <c r="K51" s="29">
        <v>0.18333333333333313</v>
      </c>
      <c r="L51" s="29">
        <v>0.57894736842105221</v>
      </c>
      <c r="M51">
        <f>(H51-0.722919255)/0.136492219</f>
        <v>0.19840504607812126</v>
      </c>
      <c r="N51" t="s">
        <v>83</v>
      </c>
      <c r="O51" s="25" t="s">
        <v>86</v>
      </c>
      <c r="P51" s="5">
        <v>0.65</v>
      </c>
      <c r="Q51" t="str">
        <f t="shared" si="1"/>
        <v>medium8</v>
      </c>
      <c r="R51" s="5">
        <v>9</v>
      </c>
      <c r="S51">
        <v>78</v>
      </c>
      <c r="T51" t="s">
        <v>91</v>
      </c>
    </row>
    <row r="52" spans="1:20" x14ac:dyDescent="0.2">
      <c r="A52" s="28">
        <v>930</v>
      </c>
      <c r="B52" s="18">
        <v>13.698630136986301</v>
      </c>
      <c r="C52" s="20">
        <v>5</v>
      </c>
      <c r="D52" s="28" t="s">
        <v>9</v>
      </c>
      <c r="E52" s="5">
        <v>11</v>
      </c>
      <c r="F52" s="28">
        <v>0.35000000000000003</v>
      </c>
      <c r="G52" s="5">
        <v>0.63636363636363635</v>
      </c>
      <c r="H52" s="28">
        <v>0.45</v>
      </c>
      <c r="I52" s="21">
        <v>0.7</v>
      </c>
      <c r="J52" s="5">
        <v>0.8</v>
      </c>
      <c r="K52" s="29">
        <v>0.18333333333333313</v>
      </c>
      <c r="L52" s="29">
        <v>0.57894736842105221</v>
      </c>
      <c r="M52">
        <f>(H52-0.586273292)/0.138419652</f>
        <v>-0.98449382028499821</v>
      </c>
      <c r="N52" t="s">
        <v>82</v>
      </c>
      <c r="O52" s="25" t="s">
        <v>86</v>
      </c>
      <c r="P52" s="5">
        <v>0.65</v>
      </c>
      <c r="Q52" t="str">
        <f t="shared" si="1"/>
        <v>low11</v>
      </c>
      <c r="R52" s="5">
        <v>9</v>
      </c>
      <c r="S52">
        <v>78</v>
      </c>
      <c r="T52" t="s">
        <v>91</v>
      </c>
    </row>
    <row r="53" spans="1:20" x14ac:dyDescent="0.2">
      <c r="A53" s="28">
        <v>970</v>
      </c>
      <c r="B53" s="18">
        <v>10.32</v>
      </c>
      <c r="C53" s="18">
        <v>4</v>
      </c>
      <c r="D53" s="28" t="s">
        <v>9</v>
      </c>
      <c r="E53" s="5">
        <v>5</v>
      </c>
      <c r="F53" s="28">
        <v>0.20000000000000007</v>
      </c>
      <c r="G53" s="5">
        <v>0.50000000000000011</v>
      </c>
      <c r="H53" s="28">
        <v>0.6</v>
      </c>
      <c r="I53" s="21">
        <v>0.5</v>
      </c>
      <c r="J53" s="5">
        <v>0.8</v>
      </c>
      <c r="K53" s="29">
        <v>0.18333333333333335</v>
      </c>
      <c r="L53" s="29">
        <v>0.34375000000000006</v>
      </c>
      <c r="M53">
        <f>(H53-0.79621118)/0.104759364</f>
        <v>-1.8729703246384739</v>
      </c>
      <c r="N53" t="s">
        <v>82</v>
      </c>
      <c r="O53" s="25" t="s">
        <v>86</v>
      </c>
      <c r="P53" s="5">
        <v>0.2</v>
      </c>
      <c r="Q53" t="str">
        <f t="shared" si="1"/>
        <v>low5</v>
      </c>
      <c r="R53" s="5">
        <v>8</v>
      </c>
      <c r="S53">
        <v>62</v>
      </c>
      <c r="T53" t="s">
        <v>95</v>
      </c>
    </row>
    <row r="54" spans="1:20" x14ac:dyDescent="0.2">
      <c r="A54" s="28">
        <v>970</v>
      </c>
      <c r="B54" s="18">
        <v>10.32</v>
      </c>
      <c r="C54" s="18">
        <v>4</v>
      </c>
      <c r="D54" s="28" t="s">
        <v>9</v>
      </c>
      <c r="E54" s="5">
        <v>8</v>
      </c>
      <c r="F54" s="30">
        <v>0.24999999999999994</v>
      </c>
      <c r="G54" s="5">
        <v>0.45454545454545442</v>
      </c>
      <c r="H54" s="30">
        <v>0.45</v>
      </c>
      <c r="I54" s="21">
        <v>0.5</v>
      </c>
      <c r="J54" s="12">
        <v>0.7</v>
      </c>
      <c r="K54" s="29">
        <v>0.18333333333333335</v>
      </c>
      <c r="L54" s="29">
        <v>0.34375000000000006</v>
      </c>
      <c r="M54">
        <f>(H54-0.722919255)/0.136492219</f>
        <v>-1.9995224416418931</v>
      </c>
      <c r="N54" t="s">
        <v>82</v>
      </c>
      <c r="O54" s="25" t="s">
        <v>86</v>
      </c>
      <c r="P54" s="5">
        <v>0.2</v>
      </c>
      <c r="Q54" t="str">
        <f t="shared" si="1"/>
        <v>low8</v>
      </c>
      <c r="R54" s="5">
        <v>8</v>
      </c>
      <c r="S54">
        <v>62</v>
      </c>
      <c r="T54" t="s">
        <v>95</v>
      </c>
    </row>
    <row r="55" spans="1:20" x14ac:dyDescent="0.2">
      <c r="A55" s="28">
        <v>970</v>
      </c>
      <c r="B55" s="18">
        <v>10.32</v>
      </c>
      <c r="C55" s="18">
        <v>4</v>
      </c>
      <c r="D55" s="28" t="s">
        <v>9</v>
      </c>
      <c r="E55" s="5">
        <v>11</v>
      </c>
      <c r="F55" s="28">
        <v>0.10000000000000003</v>
      </c>
      <c r="G55" s="5">
        <v>0.15384615384615388</v>
      </c>
      <c r="H55" s="28">
        <v>0.35</v>
      </c>
      <c r="I55" s="21">
        <v>0.5</v>
      </c>
      <c r="J55" s="5">
        <v>0.45</v>
      </c>
      <c r="K55" s="29">
        <v>0.18333333333333335</v>
      </c>
      <c r="L55" s="29">
        <v>0.34375000000000006</v>
      </c>
      <c r="M55">
        <f>(H55-0.586273292)/0.138419652</f>
        <v>-1.706934590472746</v>
      </c>
      <c r="N55" t="s">
        <v>82</v>
      </c>
      <c r="O55" s="25" t="s">
        <v>86</v>
      </c>
      <c r="P55" s="5">
        <v>0.2</v>
      </c>
      <c r="Q55" t="str">
        <f t="shared" si="1"/>
        <v>low11</v>
      </c>
      <c r="R55" s="5">
        <v>8</v>
      </c>
      <c r="S55">
        <v>62</v>
      </c>
      <c r="T55" t="s">
        <v>95</v>
      </c>
    </row>
    <row r="56" spans="1:20" x14ac:dyDescent="0.2">
      <c r="A56" s="28">
        <v>1021</v>
      </c>
      <c r="B56" s="18">
        <v>9.25</v>
      </c>
      <c r="C56" s="18">
        <v>3</v>
      </c>
      <c r="D56" s="28" t="s">
        <v>10</v>
      </c>
      <c r="E56" s="5">
        <v>5</v>
      </c>
      <c r="F56" s="28">
        <v>0.15000000000000002</v>
      </c>
      <c r="G56" s="5">
        <v>0.60000000000000009</v>
      </c>
      <c r="H56" s="28">
        <v>0.75</v>
      </c>
      <c r="I56" s="21">
        <v>0.55000000000000004</v>
      </c>
      <c r="J56" s="5">
        <v>0.9</v>
      </c>
      <c r="K56" s="29">
        <v>0.20000000000000004</v>
      </c>
      <c r="L56" s="29">
        <v>0.63157894736842102</v>
      </c>
      <c r="M56">
        <f>(H56-0.79621118)/0.104759364</f>
        <v>-0.44111741648221559</v>
      </c>
      <c r="N56" t="s">
        <v>83</v>
      </c>
      <c r="O56" s="25" t="s">
        <v>86</v>
      </c>
      <c r="P56" s="5">
        <v>0.45</v>
      </c>
      <c r="Q56" t="str">
        <f t="shared" si="1"/>
        <v>medium5</v>
      </c>
      <c r="R56" s="5">
        <v>10</v>
      </c>
      <c r="S56">
        <v>62</v>
      </c>
      <c r="T56" t="s">
        <v>91</v>
      </c>
    </row>
    <row r="57" spans="1:20" x14ac:dyDescent="0.2">
      <c r="A57" s="28">
        <v>1021</v>
      </c>
      <c r="B57" s="18">
        <v>9.25</v>
      </c>
      <c r="C57" s="18">
        <v>3</v>
      </c>
      <c r="D57" s="28" t="s">
        <v>10</v>
      </c>
      <c r="E57" s="5">
        <v>8</v>
      </c>
      <c r="F57" s="28">
        <v>9.9999999999999978E-2</v>
      </c>
      <c r="G57" s="5">
        <v>0.39999999999999991</v>
      </c>
      <c r="H57" s="28">
        <v>0.75</v>
      </c>
      <c r="I57" s="21">
        <v>0.55000000000000004</v>
      </c>
      <c r="J57" s="5">
        <v>0.85</v>
      </c>
      <c r="K57" s="29">
        <v>0.20000000000000004</v>
      </c>
      <c r="L57" s="29">
        <v>0.63157894736842102</v>
      </c>
      <c r="M57">
        <f>(H57-0.722919255)/0.136492219</f>
        <v>0.19840504607812126</v>
      </c>
      <c r="N57" t="s">
        <v>83</v>
      </c>
      <c r="O57" s="25" t="s">
        <v>86</v>
      </c>
      <c r="P57" s="5">
        <v>0.45</v>
      </c>
      <c r="Q57" t="str">
        <f t="shared" si="1"/>
        <v>medium8</v>
      </c>
      <c r="R57" s="5">
        <v>10</v>
      </c>
      <c r="S57">
        <v>62</v>
      </c>
      <c r="T57" t="s">
        <v>91</v>
      </c>
    </row>
    <row r="58" spans="1:20" x14ac:dyDescent="0.2">
      <c r="A58" s="28">
        <v>1021</v>
      </c>
      <c r="B58" s="18">
        <v>9.25</v>
      </c>
      <c r="C58" s="18">
        <v>3</v>
      </c>
      <c r="D58" s="28" t="s">
        <v>10</v>
      </c>
      <c r="E58" s="5">
        <v>11</v>
      </c>
      <c r="F58" s="28">
        <v>0.35</v>
      </c>
      <c r="G58" s="5">
        <v>0.77777777777777779</v>
      </c>
      <c r="H58" s="28">
        <v>0.55000000000000004</v>
      </c>
      <c r="I58" s="21">
        <v>0.55000000000000004</v>
      </c>
      <c r="J58" s="5">
        <v>0.9</v>
      </c>
      <c r="K58" s="29">
        <v>0.20000000000000004</v>
      </c>
      <c r="L58" s="29">
        <v>0.63157894736842102</v>
      </c>
      <c r="M58">
        <f>(H58-0.586273292)/0.138419652</f>
        <v>-0.26205305009725033</v>
      </c>
      <c r="N58" t="s">
        <v>83</v>
      </c>
      <c r="O58" s="25" t="s">
        <v>86</v>
      </c>
      <c r="P58" s="5">
        <v>0.45</v>
      </c>
      <c r="Q58" t="str">
        <f t="shared" si="1"/>
        <v>medium11</v>
      </c>
      <c r="R58" s="5">
        <v>10</v>
      </c>
      <c r="S58">
        <v>62</v>
      </c>
      <c r="T58" t="s">
        <v>91</v>
      </c>
    </row>
    <row r="59" spans="1:20" x14ac:dyDescent="0.2">
      <c r="A59" s="28">
        <v>1024</v>
      </c>
      <c r="B59" s="18">
        <v>12.043835616438356</v>
      </c>
      <c r="C59" s="18">
        <v>5</v>
      </c>
      <c r="D59" s="28" t="s">
        <v>9</v>
      </c>
      <c r="E59" s="5">
        <v>5</v>
      </c>
      <c r="F59" s="28">
        <v>-9.9999999999999978E-2</v>
      </c>
      <c r="G59" s="5">
        <v>0</v>
      </c>
      <c r="H59" s="28">
        <v>1</v>
      </c>
      <c r="I59" s="21">
        <v>0.9</v>
      </c>
      <c r="J59" s="5">
        <v>0.9</v>
      </c>
      <c r="K59" s="29">
        <v>0</v>
      </c>
      <c r="L59" s="29">
        <v>0</v>
      </c>
      <c r="M59">
        <f>(H59-0.79621118)/0.104759364</f>
        <v>1.9453040971115478</v>
      </c>
      <c r="N59" t="s">
        <v>84</v>
      </c>
      <c r="O59" s="25" t="s">
        <v>86</v>
      </c>
      <c r="P59" s="5">
        <v>0.6</v>
      </c>
      <c r="Q59" t="str">
        <f t="shared" si="1"/>
        <v>high5</v>
      </c>
      <c r="R59" s="5">
        <v>10</v>
      </c>
      <c r="S59">
        <v>89</v>
      </c>
      <c r="T59" t="s">
        <v>91</v>
      </c>
    </row>
    <row r="60" spans="1:20" x14ac:dyDescent="0.2">
      <c r="A60" s="28">
        <v>1024</v>
      </c>
      <c r="B60" s="18">
        <v>12.043835616438356</v>
      </c>
      <c r="C60" s="18">
        <v>5</v>
      </c>
      <c r="D60" s="28" t="s">
        <v>9</v>
      </c>
      <c r="E60" s="5">
        <v>8</v>
      </c>
      <c r="F60" s="28">
        <v>9.9999999999999978E-2</v>
      </c>
      <c r="G60" s="5">
        <v>0.66666666666666641</v>
      </c>
      <c r="H60" s="28">
        <v>0.85</v>
      </c>
      <c r="I60" s="21">
        <v>0.9</v>
      </c>
      <c r="J60" s="5">
        <v>0.95</v>
      </c>
      <c r="K60" s="29">
        <v>0</v>
      </c>
      <c r="L60" s="29">
        <v>0</v>
      </c>
      <c r="M60">
        <f>(H60-0.722919255)/0.136492219</f>
        <v>0.93104754198479256</v>
      </c>
      <c r="N60" t="s">
        <v>84</v>
      </c>
      <c r="O60" s="25" t="s">
        <v>86</v>
      </c>
      <c r="P60" s="5">
        <v>0.6</v>
      </c>
      <c r="Q60" t="str">
        <f t="shared" si="1"/>
        <v>high8</v>
      </c>
      <c r="R60" s="5">
        <v>10</v>
      </c>
      <c r="S60">
        <v>89</v>
      </c>
      <c r="T60" t="s">
        <v>91</v>
      </c>
    </row>
    <row r="61" spans="1:20" x14ac:dyDescent="0.2">
      <c r="A61" s="28">
        <v>1024</v>
      </c>
      <c r="B61" s="18">
        <v>12.043835616438356</v>
      </c>
      <c r="C61" s="18">
        <v>5</v>
      </c>
      <c r="D61" s="28" t="s">
        <v>9</v>
      </c>
      <c r="E61" s="5">
        <v>11</v>
      </c>
      <c r="F61" s="28">
        <v>0</v>
      </c>
      <c r="G61" s="5">
        <v>0</v>
      </c>
      <c r="H61" s="28">
        <v>0.8</v>
      </c>
      <c r="I61" s="21">
        <v>0.9</v>
      </c>
      <c r="J61" s="5">
        <v>0.8</v>
      </c>
      <c r="K61" s="29">
        <v>0</v>
      </c>
      <c r="L61" s="29">
        <v>0</v>
      </c>
      <c r="M61">
        <f>(H61-0.586273292)/0.138419652</f>
        <v>1.5440488753721187</v>
      </c>
      <c r="N61" t="s">
        <v>84</v>
      </c>
      <c r="O61" s="25" t="s">
        <v>86</v>
      </c>
      <c r="P61" s="5">
        <v>0.6</v>
      </c>
      <c r="Q61" t="str">
        <f t="shared" si="1"/>
        <v>high11</v>
      </c>
      <c r="R61" s="5">
        <v>10</v>
      </c>
      <c r="S61">
        <v>89</v>
      </c>
      <c r="T61" t="s">
        <v>91</v>
      </c>
    </row>
    <row r="62" spans="1:20" x14ac:dyDescent="0.2">
      <c r="A62" s="28">
        <v>1122</v>
      </c>
      <c r="B62" s="18">
        <v>6.78</v>
      </c>
      <c r="C62" s="18">
        <v>2</v>
      </c>
      <c r="D62" s="28" t="s">
        <v>10</v>
      </c>
      <c r="E62" s="5">
        <v>5</v>
      </c>
      <c r="F62" s="28">
        <v>0.18999999999999995</v>
      </c>
      <c r="G62" s="5">
        <v>0.5428571428571427</v>
      </c>
      <c r="H62" s="28">
        <v>0.65</v>
      </c>
      <c r="I62" s="21">
        <v>0.8</v>
      </c>
      <c r="J62" s="5">
        <v>0.84</v>
      </c>
      <c r="K62" s="29">
        <v>0.15666666666666659</v>
      </c>
      <c r="L62" s="29">
        <v>0.39495798319327696</v>
      </c>
      <c r="M62">
        <f>(H62-0.79621118)/0.104759364</f>
        <v>-1.3956860219197207</v>
      </c>
      <c r="N62" t="s">
        <v>82</v>
      </c>
      <c r="O62" s="25" t="s">
        <v>85</v>
      </c>
      <c r="P62" s="5">
        <v>0.33</v>
      </c>
      <c r="Q62" t="str">
        <f t="shared" si="1"/>
        <v>low5</v>
      </c>
      <c r="R62" s="5">
        <v>7</v>
      </c>
      <c r="S62">
        <v>69</v>
      </c>
      <c r="T62" t="s">
        <v>91</v>
      </c>
    </row>
    <row r="63" spans="1:20" x14ac:dyDescent="0.2">
      <c r="A63" s="28">
        <v>1122</v>
      </c>
      <c r="B63" s="18">
        <v>6.78</v>
      </c>
      <c r="C63" s="18">
        <v>2</v>
      </c>
      <c r="D63" s="28" t="s">
        <v>10</v>
      </c>
      <c r="E63" s="5">
        <v>8</v>
      </c>
      <c r="F63" s="28">
        <v>7.999999999999996E-2</v>
      </c>
      <c r="G63" s="5">
        <v>0.3333333333333332</v>
      </c>
      <c r="H63" s="28">
        <v>0.76</v>
      </c>
      <c r="I63" s="21">
        <v>0.8</v>
      </c>
      <c r="J63" s="5">
        <v>0.84</v>
      </c>
      <c r="K63" s="29">
        <v>0.15666666666666659</v>
      </c>
      <c r="L63" s="29">
        <v>0.39495798319327696</v>
      </c>
      <c r="M63">
        <f>(H63-0.722919255)/0.136492219</f>
        <v>0.27166929566878845</v>
      </c>
      <c r="N63" t="s">
        <v>83</v>
      </c>
      <c r="O63" s="25" t="s">
        <v>85</v>
      </c>
      <c r="P63" s="5">
        <v>0.33</v>
      </c>
      <c r="Q63" t="str">
        <f t="shared" si="1"/>
        <v>medium8</v>
      </c>
      <c r="R63" s="5">
        <v>7</v>
      </c>
      <c r="S63">
        <v>69</v>
      </c>
      <c r="T63" t="s">
        <v>91</v>
      </c>
    </row>
    <row r="64" spans="1:20" x14ac:dyDescent="0.2">
      <c r="A64" s="28">
        <v>1122</v>
      </c>
      <c r="B64" s="18">
        <v>6.78</v>
      </c>
      <c r="C64" s="18">
        <v>2</v>
      </c>
      <c r="D64" s="28" t="s">
        <v>10</v>
      </c>
      <c r="E64" s="5">
        <v>11</v>
      </c>
      <c r="F64" s="28">
        <v>0.19999999999999996</v>
      </c>
      <c r="G64" s="5">
        <v>0.33333333333333326</v>
      </c>
      <c r="H64" s="28">
        <v>0.4</v>
      </c>
      <c r="I64" s="21">
        <v>0.8</v>
      </c>
      <c r="J64" s="5">
        <v>0.6</v>
      </c>
      <c r="K64" s="29">
        <v>0.15666666666666659</v>
      </c>
      <c r="L64" s="29">
        <v>0.39495798319327696</v>
      </c>
      <c r="M64">
        <f>(H64-0.586273292)/0.138419652</f>
        <v>-1.345714205378872</v>
      </c>
      <c r="N64" t="s">
        <v>82</v>
      </c>
      <c r="O64" s="25" t="s">
        <v>85</v>
      </c>
      <c r="P64" s="5">
        <v>0.33</v>
      </c>
      <c r="Q64" t="str">
        <f t="shared" si="1"/>
        <v>low11</v>
      </c>
      <c r="R64" s="5">
        <v>7</v>
      </c>
      <c r="S64">
        <v>69</v>
      </c>
      <c r="T64" t="s">
        <v>91</v>
      </c>
    </row>
    <row r="65" spans="1:20" x14ac:dyDescent="0.2">
      <c r="A65" s="28">
        <v>1193</v>
      </c>
      <c r="B65" s="18">
        <v>13.931506849315069</v>
      </c>
      <c r="C65" s="20">
        <v>5</v>
      </c>
      <c r="D65" s="28" t="s">
        <v>10</v>
      </c>
      <c r="E65" s="5">
        <v>5</v>
      </c>
      <c r="F65" s="28">
        <v>0</v>
      </c>
      <c r="G65" s="5">
        <v>0</v>
      </c>
      <c r="H65" s="28">
        <v>0.9</v>
      </c>
      <c r="I65" s="21">
        <v>0.7</v>
      </c>
      <c r="J65" s="5">
        <v>0.9</v>
      </c>
      <c r="K65" s="29">
        <v>8.3333333333333481E-2</v>
      </c>
      <c r="L65" s="29">
        <v>0.35714285714285771</v>
      </c>
      <c r="M65">
        <f>(H65-0.79621118)/0.104759364</f>
        <v>0.99073549167404273</v>
      </c>
      <c r="N65" t="s">
        <v>84</v>
      </c>
      <c r="O65" s="25" t="s">
        <v>86</v>
      </c>
      <c r="P65" s="5">
        <v>0.35</v>
      </c>
      <c r="Q65" t="str">
        <f t="shared" si="1"/>
        <v>high5</v>
      </c>
      <c r="R65" s="5">
        <v>10</v>
      </c>
      <c r="T65" t="s">
        <v>96</v>
      </c>
    </row>
    <row r="66" spans="1:20" x14ac:dyDescent="0.2">
      <c r="A66" s="28">
        <v>1193</v>
      </c>
      <c r="B66" s="18">
        <v>13.931506849315069</v>
      </c>
      <c r="C66" s="18">
        <v>5</v>
      </c>
      <c r="D66" s="28" t="s">
        <v>10</v>
      </c>
      <c r="E66" s="5">
        <v>8</v>
      </c>
      <c r="F66" s="28">
        <v>5.0000000000000044E-2</v>
      </c>
      <c r="G66" s="5">
        <v>0.20000000000000018</v>
      </c>
      <c r="H66" s="28">
        <v>0.75</v>
      </c>
      <c r="I66" s="21">
        <v>0.7</v>
      </c>
      <c r="J66" s="5">
        <v>0.8</v>
      </c>
      <c r="K66" s="29">
        <v>8.3333333333333481E-2</v>
      </c>
      <c r="L66" s="29">
        <v>0.35714285714285771</v>
      </c>
      <c r="M66">
        <f>(H66-0.722919255)/0.136492219</f>
        <v>0.19840504607812126</v>
      </c>
      <c r="N66" t="s">
        <v>83</v>
      </c>
      <c r="O66" s="25" t="s">
        <v>86</v>
      </c>
      <c r="P66" s="5">
        <v>0.35</v>
      </c>
      <c r="Q66" t="str">
        <f t="shared" si="1"/>
        <v>medium8</v>
      </c>
      <c r="R66" s="5">
        <v>10</v>
      </c>
      <c r="T66" t="s">
        <v>96</v>
      </c>
    </row>
    <row r="67" spans="1:20" x14ac:dyDescent="0.2">
      <c r="A67" s="28">
        <v>1193</v>
      </c>
      <c r="B67" s="18">
        <v>13.931506849315069</v>
      </c>
      <c r="C67" s="20">
        <v>5</v>
      </c>
      <c r="D67" s="28" t="s">
        <v>10</v>
      </c>
      <c r="E67" s="5">
        <v>11</v>
      </c>
      <c r="F67" s="28">
        <v>0.19999999999999996</v>
      </c>
      <c r="G67" s="5">
        <v>0.57142857142857129</v>
      </c>
      <c r="H67" s="28">
        <v>0.65</v>
      </c>
      <c r="I67" s="21">
        <v>0.7</v>
      </c>
      <c r="J67" s="5">
        <v>0.85</v>
      </c>
      <c r="K67" s="29">
        <v>8.3333333333333481E-2</v>
      </c>
      <c r="L67" s="29">
        <v>0.35714285714285771</v>
      </c>
      <c r="M67">
        <f>(H67-0.586273292)/0.138419652</f>
        <v>0.46038772009049711</v>
      </c>
      <c r="N67" t="s">
        <v>84</v>
      </c>
      <c r="O67" s="25" t="s">
        <v>86</v>
      </c>
      <c r="P67" s="5">
        <v>0.35</v>
      </c>
      <c r="Q67" t="str">
        <f t="shared" si="1"/>
        <v>high11</v>
      </c>
      <c r="R67" s="5">
        <v>10</v>
      </c>
      <c r="T67" t="s">
        <v>96</v>
      </c>
    </row>
    <row r="68" spans="1:20" x14ac:dyDescent="0.2">
      <c r="A68" s="28">
        <v>1206</v>
      </c>
      <c r="B68" s="18">
        <v>7.09</v>
      </c>
      <c r="C68" s="18">
        <v>2</v>
      </c>
      <c r="D68" s="28" t="s">
        <v>10</v>
      </c>
      <c r="E68" s="5">
        <v>5</v>
      </c>
      <c r="F68" s="28">
        <v>5.0000000000000044E-2</v>
      </c>
      <c r="G68" s="5">
        <v>0.20000000000000018</v>
      </c>
      <c r="H68" s="28">
        <v>0.75</v>
      </c>
      <c r="I68" s="21">
        <v>0.65</v>
      </c>
      <c r="J68" s="5">
        <v>0.8</v>
      </c>
      <c r="K68" s="29">
        <v>0.15000000000000005</v>
      </c>
      <c r="L68" s="29">
        <v>0.3600000000000001</v>
      </c>
      <c r="M68">
        <f>(H68-0.79621118)/0.104759364</f>
        <v>-0.44111741648221559</v>
      </c>
      <c r="N68" t="s">
        <v>82</v>
      </c>
      <c r="O68" s="25" t="s">
        <v>85</v>
      </c>
      <c r="P68" s="5">
        <v>0.4</v>
      </c>
      <c r="Q68" t="str">
        <f t="shared" si="1"/>
        <v>low5</v>
      </c>
      <c r="R68" s="21">
        <v>10</v>
      </c>
      <c r="S68">
        <v>61</v>
      </c>
      <c r="T68" t="s">
        <v>91</v>
      </c>
    </row>
    <row r="69" spans="1:20" x14ac:dyDescent="0.2">
      <c r="A69" s="28">
        <v>1206</v>
      </c>
      <c r="B69" s="18">
        <v>7.09</v>
      </c>
      <c r="C69" s="18">
        <v>2</v>
      </c>
      <c r="D69" s="28" t="s">
        <v>10</v>
      </c>
      <c r="E69" s="5">
        <v>8</v>
      </c>
      <c r="F69" s="28">
        <v>0.15000000000000002</v>
      </c>
      <c r="G69" s="5">
        <v>0.42857142857142866</v>
      </c>
      <c r="H69" s="28">
        <v>0.65</v>
      </c>
      <c r="I69" s="21">
        <v>0.65</v>
      </c>
      <c r="J69" s="5">
        <v>0.8</v>
      </c>
      <c r="K69" s="29">
        <v>0.15000000000000005</v>
      </c>
      <c r="L69" s="29">
        <v>0.3600000000000001</v>
      </c>
      <c r="M69">
        <f>(H69-0.722919255)/0.136492219</f>
        <v>-0.53423744982855004</v>
      </c>
      <c r="N69" t="s">
        <v>82</v>
      </c>
      <c r="O69" s="25" t="s">
        <v>85</v>
      </c>
      <c r="P69" s="5">
        <v>0.4</v>
      </c>
      <c r="Q69" t="str">
        <f t="shared" si="1"/>
        <v>low8</v>
      </c>
      <c r="R69" s="21">
        <v>10</v>
      </c>
      <c r="S69">
        <v>61</v>
      </c>
      <c r="T69" t="s">
        <v>91</v>
      </c>
    </row>
    <row r="70" spans="1:20" x14ac:dyDescent="0.2">
      <c r="A70" s="28">
        <v>1206</v>
      </c>
      <c r="B70" s="18">
        <v>7.09</v>
      </c>
      <c r="C70" s="18">
        <v>2</v>
      </c>
      <c r="D70" s="28" t="s">
        <v>10</v>
      </c>
      <c r="E70" s="5">
        <v>11</v>
      </c>
      <c r="F70" s="28">
        <v>0.25</v>
      </c>
      <c r="G70" s="5">
        <v>0.38461538461538458</v>
      </c>
      <c r="H70" s="28">
        <v>0.35</v>
      </c>
      <c r="I70" s="21">
        <v>0.65</v>
      </c>
      <c r="J70" s="5">
        <v>0.6</v>
      </c>
      <c r="K70" s="29">
        <v>0.15000000000000005</v>
      </c>
      <c r="L70" s="29">
        <v>0.3600000000000001</v>
      </c>
      <c r="M70">
        <f>(H70-0.586273292)/0.138419652</f>
        <v>-1.706934590472746</v>
      </c>
      <c r="N70" t="s">
        <v>82</v>
      </c>
      <c r="O70" s="25" t="s">
        <v>85</v>
      </c>
      <c r="P70" s="5">
        <v>0.4</v>
      </c>
      <c r="Q70" t="str">
        <f t="shared" si="1"/>
        <v>low11</v>
      </c>
      <c r="R70" s="21">
        <v>10</v>
      </c>
      <c r="S70">
        <v>61</v>
      </c>
      <c r="T70" t="s">
        <v>91</v>
      </c>
    </row>
    <row r="71" spans="1:20" x14ac:dyDescent="0.2">
      <c r="A71" s="28">
        <v>1241</v>
      </c>
      <c r="B71" s="18">
        <v>6.93</v>
      </c>
      <c r="C71" s="18">
        <v>2</v>
      </c>
      <c r="D71" s="28" t="s">
        <v>9</v>
      </c>
      <c r="E71" s="5">
        <v>5</v>
      </c>
      <c r="F71" s="28">
        <v>-4.9999999999999933E-2</v>
      </c>
      <c r="G71" s="5">
        <v>-0.33333333333333282</v>
      </c>
      <c r="H71" s="28">
        <v>0.85</v>
      </c>
      <c r="I71" s="21">
        <v>0.85</v>
      </c>
      <c r="J71" s="5">
        <v>0.8</v>
      </c>
      <c r="K71" s="29">
        <v>5.0000000000000121E-2</v>
      </c>
      <c r="L71" s="29">
        <v>0.21428571428571488</v>
      </c>
      <c r="M71">
        <f>(H71-0.79621118)/0.104759364</f>
        <v>0.51345118895528963</v>
      </c>
      <c r="N71" t="s">
        <v>83</v>
      </c>
      <c r="O71" s="25" t="s">
        <v>85</v>
      </c>
      <c r="P71" s="5">
        <v>0.45</v>
      </c>
      <c r="Q71" t="str">
        <f t="shared" si="1"/>
        <v>medium5</v>
      </c>
      <c r="R71" s="21">
        <v>10</v>
      </c>
      <c r="S71">
        <v>65</v>
      </c>
      <c r="T71" t="s">
        <v>91</v>
      </c>
    </row>
    <row r="72" spans="1:20" x14ac:dyDescent="0.2">
      <c r="A72" s="28">
        <v>1241</v>
      </c>
      <c r="B72" s="18">
        <v>6.93</v>
      </c>
      <c r="C72" s="18">
        <v>2</v>
      </c>
      <c r="D72" s="28" t="s">
        <v>9</v>
      </c>
      <c r="E72" s="5">
        <v>8</v>
      </c>
      <c r="F72" s="28">
        <v>0.25</v>
      </c>
      <c r="G72" s="5">
        <v>0.7142857142857143</v>
      </c>
      <c r="H72" s="28">
        <v>0.65</v>
      </c>
      <c r="I72" s="21">
        <v>0.85</v>
      </c>
      <c r="J72" s="5">
        <v>0.9</v>
      </c>
      <c r="K72" s="29">
        <v>5.0000000000000121E-2</v>
      </c>
      <c r="L72" s="29">
        <v>0.21428571428571488</v>
      </c>
      <c r="M72">
        <f>(H72-0.722919255)/0.136492219</f>
        <v>-0.53423744982855004</v>
      </c>
      <c r="N72" t="s">
        <v>82</v>
      </c>
      <c r="O72" s="25" t="s">
        <v>85</v>
      </c>
      <c r="P72" s="5">
        <v>0.45</v>
      </c>
      <c r="Q72" t="str">
        <f t="shared" si="1"/>
        <v>low8</v>
      </c>
      <c r="R72" s="21">
        <v>10</v>
      </c>
      <c r="S72">
        <v>65</v>
      </c>
      <c r="T72" t="s">
        <v>91</v>
      </c>
    </row>
    <row r="73" spans="1:20" x14ac:dyDescent="0.2">
      <c r="A73" s="28">
        <v>1241</v>
      </c>
      <c r="B73" s="18">
        <v>6.93</v>
      </c>
      <c r="C73" s="18">
        <v>2</v>
      </c>
      <c r="D73" s="28" t="s">
        <v>9</v>
      </c>
      <c r="E73" s="5">
        <v>11</v>
      </c>
      <c r="F73" s="28">
        <v>-5.0000000000000044E-2</v>
      </c>
      <c r="G73" s="5">
        <v>-0.25000000000000028</v>
      </c>
      <c r="H73" s="28">
        <v>0.8</v>
      </c>
      <c r="I73" s="21">
        <v>0.85</v>
      </c>
      <c r="J73" s="5">
        <v>0.75</v>
      </c>
      <c r="K73" s="29">
        <v>5.0000000000000121E-2</v>
      </c>
      <c r="L73" s="29">
        <v>0.21428571428571488</v>
      </c>
      <c r="M73">
        <f>(H73-0.586273292)/0.138419652</f>
        <v>1.5440488753721187</v>
      </c>
      <c r="N73" t="s">
        <v>84</v>
      </c>
      <c r="O73" s="25" t="s">
        <v>85</v>
      </c>
      <c r="P73" s="5">
        <v>0.45</v>
      </c>
      <c r="Q73" t="str">
        <f t="shared" si="1"/>
        <v>high11</v>
      </c>
      <c r="R73" s="21">
        <v>10</v>
      </c>
      <c r="S73">
        <v>65</v>
      </c>
      <c r="T73" t="s">
        <v>91</v>
      </c>
    </row>
    <row r="74" spans="1:20" x14ac:dyDescent="0.2">
      <c r="A74" s="28">
        <v>1271</v>
      </c>
      <c r="B74" s="19">
        <v>7.1424657534246574</v>
      </c>
      <c r="C74" s="18">
        <v>2</v>
      </c>
      <c r="D74" s="28" t="s">
        <v>10</v>
      </c>
      <c r="E74" s="5">
        <v>5</v>
      </c>
      <c r="F74" s="28">
        <v>0.25</v>
      </c>
      <c r="G74" s="5">
        <v>0.83333333333333326</v>
      </c>
      <c r="H74" s="28">
        <v>0.7</v>
      </c>
      <c r="I74" s="21">
        <v>0.75</v>
      </c>
      <c r="J74" s="5">
        <v>0.95</v>
      </c>
      <c r="K74" s="29">
        <v>0.18333333333333343</v>
      </c>
      <c r="L74" s="29">
        <v>0.52380952380952406</v>
      </c>
      <c r="M74">
        <f>(H74-0.79621118)/0.104759364</f>
        <v>-0.91840171920096869</v>
      </c>
      <c r="N74" t="s">
        <v>82</v>
      </c>
      <c r="O74" s="25" t="s">
        <v>85</v>
      </c>
      <c r="P74" s="5">
        <v>0.6</v>
      </c>
      <c r="Q74" t="str">
        <f t="shared" si="1"/>
        <v>low5</v>
      </c>
      <c r="R74" s="21">
        <v>10</v>
      </c>
      <c r="S74">
        <v>71</v>
      </c>
      <c r="T74" t="s">
        <v>97</v>
      </c>
    </row>
    <row r="75" spans="1:20" x14ac:dyDescent="0.2">
      <c r="A75" s="28">
        <v>1271</v>
      </c>
      <c r="B75" s="19">
        <v>7.1424657534246574</v>
      </c>
      <c r="C75" s="18">
        <v>2</v>
      </c>
      <c r="D75" s="28" t="s">
        <v>10</v>
      </c>
      <c r="E75" s="5">
        <v>8</v>
      </c>
      <c r="F75" s="28">
        <v>0.20000000000000007</v>
      </c>
      <c r="G75" s="5">
        <v>0.50000000000000011</v>
      </c>
      <c r="H75" s="28">
        <v>0.6</v>
      </c>
      <c r="I75" s="21">
        <v>0.75</v>
      </c>
      <c r="J75" s="5">
        <v>0.8</v>
      </c>
      <c r="K75" s="29">
        <v>0.18333333333333343</v>
      </c>
      <c r="L75" s="29">
        <v>0.52380952380952406</v>
      </c>
      <c r="M75">
        <f>(H75-0.722919255)/0.136492219</f>
        <v>-0.90055869778188602</v>
      </c>
      <c r="N75" t="s">
        <v>82</v>
      </c>
      <c r="O75" s="25" t="s">
        <v>85</v>
      </c>
      <c r="P75" s="5">
        <v>0.6</v>
      </c>
      <c r="Q75" t="str">
        <f t="shared" si="1"/>
        <v>low8</v>
      </c>
      <c r="R75" s="21">
        <v>10</v>
      </c>
      <c r="S75">
        <v>71</v>
      </c>
      <c r="T75" t="s">
        <v>97</v>
      </c>
    </row>
    <row r="76" spans="1:20" x14ac:dyDescent="0.2">
      <c r="A76" s="28">
        <v>1271</v>
      </c>
      <c r="B76" s="19">
        <v>7.1424657534246574</v>
      </c>
      <c r="C76" s="18">
        <v>2</v>
      </c>
      <c r="D76" s="28" t="s">
        <v>10</v>
      </c>
      <c r="E76" s="5">
        <v>11</v>
      </c>
      <c r="F76" s="28">
        <v>9.9999999999999978E-2</v>
      </c>
      <c r="G76" s="5">
        <v>0.28571428571428564</v>
      </c>
      <c r="H76" s="28">
        <v>0.65</v>
      </c>
      <c r="I76" s="21">
        <v>0.75</v>
      </c>
      <c r="J76" s="5">
        <v>0.75</v>
      </c>
      <c r="K76" s="29">
        <v>0.18333333333333343</v>
      </c>
      <c r="L76" s="29">
        <v>0.52380952380952406</v>
      </c>
      <c r="M76">
        <f>(H76-0.586273292)/0.138419652</f>
        <v>0.46038772009049711</v>
      </c>
      <c r="N76" t="s">
        <v>83</v>
      </c>
      <c r="O76" s="25" t="s">
        <v>85</v>
      </c>
      <c r="P76" s="5">
        <v>0.6</v>
      </c>
      <c r="Q76" t="str">
        <f t="shared" si="1"/>
        <v>medium11</v>
      </c>
      <c r="R76" s="21">
        <v>10</v>
      </c>
      <c r="S76">
        <v>71</v>
      </c>
      <c r="T76" t="s">
        <v>97</v>
      </c>
    </row>
    <row r="77" spans="1:20" x14ac:dyDescent="0.2">
      <c r="A77" s="28">
        <v>1286</v>
      </c>
      <c r="B77" s="19">
        <v>7.3671232876712329</v>
      </c>
      <c r="C77" s="18">
        <v>2</v>
      </c>
      <c r="D77" s="28" t="s">
        <v>9</v>
      </c>
      <c r="E77" s="5">
        <v>5</v>
      </c>
      <c r="F77" s="28">
        <v>5.0000000000000044E-2</v>
      </c>
      <c r="G77" s="5">
        <v>0.1666666666666668</v>
      </c>
      <c r="H77" s="28">
        <v>0.7</v>
      </c>
      <c r="I77" s="21">
        <v>0.8</v>
      </c>
      <c r="J77" s="5">
        <v>0.75</v>
      </c>
      <c r="K77" s="29">
        <v>5.0000000000000121E-2</v>
      </c>
      <c r="L77" s="29">
        <v>0.1666666666666671</v>
      </c>
      <c r="M77">
        <f>(H77-0.79621118)/0.104759364</f>
        <v>-0.91840171920096869</v>
      </c>
      <c r="N77" t="s">
        <v>82</v>
      </c>
      <c r="O77" s="25" t="s">
        <v>85</v>
      </c>
      <c r="P77" s="5">
        <v>0.45</v>
      </c>
      <c r="Q77" t="str">
        <f t="shared" si="1"/>
        <v>low5</v>
      </c>
      <c r="R77" s="5">
        <v>9</v>
      </c>
      <c r="S77">
        <v>55</v>
      </c>
      <c r="T77" t="s">
        <v>91</v>
      </c>
    </row>
    <row r="78" spans="1:20" x14ac:dyDescent="0.2">
      <c r="A78" s="28">
        <v>1286</v>
      </c>
      <c r="B78" s="19">
        <v>7.3671232876712329</v>
      </c>
      <c r="C78" s="18">
        <v>2</v>
      </c>
      <c r="D78" s="28" t="s">
        <v>9</v>
      </c>
      <c r="E78" s="5">
        <v>8</v>
      </c>
      <c r="F78" s="28">
        <v>0.15000000000000002</v>
      </c>
      <c r="G78" s="5">
        <v>0.5</v>
      </c>
      <c r="H78" s="28">
        <v>0.7</v>
      </c>
      <c r="I78" s="21">
        <v>0.8</v>
      </c>
      <c r="J78" s="5">
        <v>0.85</v>
      </c>
      <c r="K78" s="29">
        <v>5.0000000000000121E-2</v>
      </c>
      <c r="L78" s="29">
        <v>0.1666666666666671</v>
      </c>
      <c r="M78">
        <f>(H78-0.722919255)/0.136492219</f>
        <v>-0.16791620187521478</v>
      </c>
      <c r="N78" t="s">
        <v>83</v>
      </c>
      <c r="O78" s="25" t="s">
        <v>85</v>
      </c>
      <c r="P78" s="5">
        <v>0.45</v>
      </c>
      <c r="Q78" t="str">
        <f t="shared" si="1"/>
        <v>medium8</v>
      </c>
      <c r="R78" s="5">
        <v>9</v>
      </c>
      <c r="S78">
        <v>55</v>
      </c>
      <c r="T78" t="s">
        <v>91</v>
      </c>
    </row>
    <row r="79" spans="1:20" x14ac:dyDescent="0.2">
      <c r="A79" s="28">
        <v>1286</v>
      </c>
      <c r="B79" s="19">
        <v>7.3671232876712329</v>
      </c>
      <c r="C79" s="18">
        <v>2</v>
      </c>
      <c r="D79" s="28" t="s">
        <v>9</v>
      </c>
      <c r="E79" s="5">
        <v>11</v>
      </c>
      <c r="F79" s="28">
        <v>-4.9999999999999933E-2</v>
      </c>
      <c r="G79" s="5">
        <v>-0.16666666666666641</v>
      </c>
      <c r="H79" s="28">
        <v>0.7</v>
      </c>
      <c r="I79" s="21">
        <v>0.8</v>
      </c>
      <c r="J79" s="5">
        <v>0.65</v>
      </c>
      <c r="K79" s="29">
        <v>5.0000000000000121E-2</v>
      </c>
      <c r="L79" s="29">
        <v>0.1666666666666671</v>
      </c>
      <c r="M79">
        <f>(H79-0.586273292)/0.138419652</f>
        <v>0.82160810518437044</v>
      </c>
      <c r="N79" t="s">
        <v>84</v>
      </c>
      <c r="O79" s="25" t="s">
        <v>85</v>
      </c>
      <c r="P79" s="5">
        <v>0.45</v>
      </c>
      <c r="Q79" t="str">
        <f t="shared" si="1"/>
        <v>high11</v>
      </c>
      <c r="R79" s="5">
        <v>9</v>
      </c>
      <c r="S79">
        <v>55</v>
      </c>
      <c r="T79" t="s">
        <v>91</v>
      </c>
    </row>
    <row r="80" spans="1:20" x14ac:dyDescent="0.2">
      <c r="A80" s="28">
        <v>1293</v>
      </c>
      <c r="B80" s="19">
        <v>7.5205479452054798</v>
      </c>
      <c r="C80" s="18">
        <v>2</v>
      </c>
      <c r="D80" s="28" t="s">
        <v>9</v>
      </c>
      <c r="E80" s="5">
        <v>5</v>
      </c>
      <c r="F80" s="28">
        <v>0.10000000000000009</v>
      </c>
      <c r="G80" s="5">
        <v>0.33333333333333359</v>
      </c>
      <c r="H80" s="28">
        <v>0.7</v>
      </c>
      <c r="I80" s="21">
        <v>0.75</v>
      </c>
      <c r="J80" s="5">
        <v>0.8</v>
      </c>
      <c r="K80" s="29">
        <v>3.3333333333333361E-2</v>
      </c>
      <c r="L80" s="29">
        <v>0.1111111111111111</v>
      </c>
      <c r="M80">
        <f>(H80-0.79621118)/0.104759364</f>
        <v>-0.91840171920096869</v>
      </c>
      <c r="N80" t="s">
        <v>82</v>
      </c>
      <c r="O80" s="25" t="s">
        <v>85</v>
      </c>
      <c r="P80" s="5">
        <v>0.45</v>
      </c>
      <c r="Q80" t="str">
        <f t="shared" si="1"/>
        <v>low5</v>
      </c>
      <c r="R80" s="5">
        <v>9</v>
      </c>
      <c r="S80">
        <v>57</v>
      </c>
      <c r="T80" t="s">
        <v>91</v>
      </c>
    </row>
    <row r="81" spans="1:20" x14ac:dyDescent="0.2">
      <c r="A81" s="28">
        <v>1293</v>
      </c>
      <c r="B81" s="19">
        <v>7.5205479452054798</v>
      </c>
      <c r="C81" s="18">
        <v>2</v>
      </c>
      <c r="D81" s="28" t="s">
        <v>9</v>
      </c>
      <c r="E81" s="5">
        <v>8</v>
      </c>
      <c r="F81" s="28">
        <v>0</v>
      </c>
      <c r="G81" s="5">
        <v>0</v>
      </c>
      <c r="H81" s="28">
        <v>0.8</v>
      </c>
      <c r="I81" s="21">
        <v>0.75</v>
      </c>
      <c r="J81" s="5">
        <v>0.8</v>
      </c>
      <c r="K81" s="29">
        <v>3.3333333333333361E-2</v>
      </c>
      <c r="L81" s="29">
        <v>0.1111111111111111</v>
      </c>
      <c r="M81">
        <f>(H81-0.722919255)/0.136492219</f>
        <v>0.56472629403145735</v>
      </c>
      <c r="N81" t="s">
        <v>84</v>
      </c>
      <c r="O81" s="25" t="s">
        <v>85</v>
      </c>
      <c r="P81" s="5">
        <v>0.45</v>
      </c>
      <c r="Q81" t="str">
        <f t="shared" si="1"/>
        <v>high8</v>
      </c>
      <c r="R81" s="5">
        <v>9</v>
      </c>
      <c r="S81">
        <v>57</v>
      </c>
      <c r="T81" t="s">
        <v>91</v>
      </c>
    </row>
    <row r="82" spans="1:20" x14ac:dyDescent="0.2">
      <c r="A82" s="28">
        <v>1293</v>
      </c>
      <c r="B82" s="19">
        <v>7.5205479452054798</v>
      </c>
      <c r="C82" s="18">
        <v>2</v>
      </c>
      <c r="D82" s="28" t="s">
        <v>9</v>
      </c>
      <c r="E82" s="5">
        <v>11</v>
      </c>
      <c r="F82" s="28">
        <v>0</v>
      </c>
      <c r="G82" s="5">
        <v>0</v>
      </c>
      <c r="H82" s="28">
        <v>0.6</v>
      </c>
      <c r="I82" s="21">
        <v>0.75</v>
      </c>
      <c r="J82" s="5">
        <v>0.6</v>
      </c>
      <c r="K82" s="29">
        <v>3.3333333333333361E-2</v>
      </c>
      <c r="L82" s="29">
        <v>0.1111111111111111</v>
      </c>
      <c r="M82">
        <f>(H82-0.586273292)/0.138419652</f>
        <v>9.9167334996622988E-2</v>
      </c>
      <c r="N82" t="s">
        <v>83</v>
      </c>
      <c r="O82" s="25" t="s">
        <v>85</v>
      </c>
      <c r="P82" s="5">
        <v>0.45</v>
      </c>
      <c r="Q82" t="str">
        <f t="shared" si="1"/>
        <v>medium11</v>
      </c>
      <c r="R82" s="5">
        <v>9</v>
      </c>
      <c r="S82">
        <v>57</v>
      </c>
      <c r="T82" t="s">
        <v>91</v>
      </c>
    </row>
    <row r="83" spans="1:20" x14ac:dyDescent="0.2">
      <c r="A83" s="28">
        <v>1302</v>
      </c>
      <c r="B83" s="18">
        <v>7.1</v>
      </c>
      <c r="C83" s="18">
        <v>2</v>
      </c>
      <c r="D83" s="28" t="s">
        <v>9</v>
      </c>
      <c r="E83" s="5">
        <v>5</v>
      </c>
      <c r="F83" s="28">
        <v>0</v>
      </c>
      <c r="G83" s="5">
        <v>0</v>
      </c>
      <c r="H83" s="28">
        <v>0.9</v>
      </c>
      <c r="I83" s="21">
        <v>0.65</v>
      </c>
      <c r="J83" s="5">
        <v>0.9</v>
      </c>
      <c r="K83" s="29">
        <v>6.6666666666666721E-2</v>
      </c>
      <c r="L83" s="29">
        <v>0.36363636363636376</v>
      </c>
      <c r="M83">
        <f>(H83-0.79621118)/0.104759364</f>
        <v>0.99073549167404273</v>
      </c>
      <c r="N83" t="s">
        <v>84</v>
      </c>
      <c r="O83" s="25" t="s">
        <v>85</v>
      </c>
      <c r="P83" s="5">
        <v>0.55000000000000004</v>
      </c>
      <c r="Q83" t="str">
        <f t="shared" si="1"/>
        <v>high5</v>
      </c>
      <c r="R83" s="5">
        <v>9</v>
      </c>
      <c r="S83">
        <v>76</v>
      </c>
      <c r="T83" t="s">
        <v>94</v>
      </c>
    </row>
    <row r="84" spans="1:20" x14ac:dyDescent="0.2">
      <c r="A84" s="28">
        <v>1302</v>
      </c>
      <c r="B84" s="18">
        <v>7.1</v>
      </c>
      <c r="C84" s="18">
        <v>2</v>
      </c>
      <c r="D84" s="28" t="s">
        <v>9</v>
      </c>
      <c r="E84" s="5">
        <v>8</v>
      </c>
      <c r="F84" s="28">
        <v>9.9999999999999978E-2</v>
      </c>
      <c r="G84" s="5">
        <v>0.66666666666666641</v>
      </c>
      <c r="H84" s="28">
        <v>0.85</v>
      </c>
      <c r="I84" s="21">
        <v>0.65</v>
      </c>
      <c r="J84" s="5">
        <v>0.95</v>
      </c>
      <c r="K84" s="29">
        <v>6.6666666666666721E-2</v>
      </c>
      <c r="L84" s="29">
        <v>0.36363636363636376</v>
      </c>
      <c r="M84">
        <f>(H84-0.722919255)/0.136492219</f>
        <v>0.93104754198479256</v>
      </c>
      <c r="N84" t="s">
        <v>84</v>
      </c>
      <c r="O84" s="25" t="s">
        <v>85</v>
      </c>
      <c r="P84" s="5">
        <v>0.55000000000000004</v>
      </c>
      <c r="Q84" t="str">
        <f t="shared" si="1"/>
        <v>high8</v>
      </c>
      <c r="R84" s="5">
        <v>9</v>
      </c>
      <c r="S84">
        <v>76</v>
      </c>
      <c r="T84" t="s">
        <v>94</v>
      </c>
    </row>
    <row r="85" spans="1:20" x14ac:dyDescent="0.2">
      <c r="A85" s="28">
        <v>1302</v>
      </c>
      <c r="B85" s="18">
        <v>7.1</v>
      </c>
      <c r="C85" s="18">
        <v>2</v>
      </c>
      <c r="D85" s="28" t="s">
        <v>9</v>
      </c>
      <c r="E85" s="5">
        <v>11</v>
      </c>
      <c r="F85" s="28">
        <v>0.10000000000000009</v>
      </c>
      <c r="G85" s="5">
        <v>0.33333333333333359</v>
      </c>
      <c r="H85" s="28">
        <v>0.7</v>
      </c>
      <c r="I85" s="21">
        <v>0.65</v>
      </c>
      <c r="J85" s="5">
        <v>0.8</v>
      </c>
      <c r="K85" s="29">
        <v>6.6666666666666721E-2</v>
      </c>
      <c r="L85" s="29">
        <v>0.36363636363636376</v>
      </c>
      <c r="M85">
        <f>(H85-0.586273292)/0.138419652</f>
        <v>0.82160810518437044</v>
      </c>
      <c r="N85" t="s">
        <v>84</v>
      </c>
      <c r="O85" s="25" t="s">
        <v>85</v>
      </c>
      <c r="P85" s="5">
        <v>0.55000000000000004</v>
      </c>
      <c r="Q85" t="str">
        <f t="shared" si="1"/>
        <v>high11</v>
      </c>
      <c r="R85" s="5">
        <v>9</v>
      </c>
      <c r="S85">
        <v>76</v>
      </c>
      <c r="T85" t="s">
        <v>94</v>
      </c>
    </row>
    <row r="86" spans="1:20" x14ac:dyDescent="0.2">
      <c r="A86" s="28">
        <v>1346</v>
      </c>
      <c r="B86" s="18">
        <v>10.119999999999999</v>
      </c>
      <c r="C86" s="18">
        <v>4</v>
      </c>
      <c r="D86" s="28" t="s">
        <v>10</v>
      </c>
      <c r="E86" s="5">
        <v>5</v>
      </c>
      <c r="F86" s="28">
        <v>0.10000000000000009</v>
      </c>
      <c r="G86" s="5">
        <v>0.33333333333333359</v>
      </c>
      <c r="H86" s="28">
        <v>0.7</v>
      </c>
      <c r="I86" s="21">
        <v>0.75</v>
      </c>
      <c r="J86" s="5">
        <v>0.8</v>
      </c>
      <c r="K86" s="29">
        <v>0.18333333333333326</v>
      </c>
      <c r="L86" s="29">
        <v>0.52380952380952384</v>
      </c>
      <c r="M86">
        <f>(H86-0.79621118)/0.104759364</f>
        <v>-0.91840171920096869</v>
      </c>
      <c r="N86" t="s">
        <v>82</v>
      </c>
      <c r="O86" s="25" t="s">
        <v>86</v>
      </c>
      <c r="P86" s="5">
        <v>0.35</v>
      </c>
      <c r="Q86" t="str">
        <f t="shared" si="1"/>
        <v>low5</v>
      </c>
      <c r="R86" s="21">
        <v>10</v>
      </c>
      <c r="S86">
        <v>66</v>
      </c>
      <c r="T86" t="s">
        <v>91</v>
      </c>
    </row>
    <row r="87" spans="1:20" x14ac:dyDescent="0.2">
      <c r="A87" s="28">
        <v>1346</v>
      </c>
      <c r="B87" s="18">
        <v>10.119999999999999</v>
      </c>
      <c r="C87" s="18">
        <v>4</v>
      </c>
      <c r="D87" s="28" t="s">
        <v>10</v>
      </c>
      <c r="E87" s="5">
        <v>8</v>
      </c>
      <c r="F87" s="28">
        <v>0.19999999999999996</v>
      </c>
      <c r="G87" s="5">
        <v>0.57142857142857129</v>
      </c>
      <c r="H87" s="28">
        <v>0.65</v>
      </c>
      <c r="I87" s="21">
        <v>0.75</v>
      </c>
      <c r="J87" s="5">
        <v>0.85</v>
      </c>
      <c r="K87" s="29">
        <v>0.18333333333333326</v>
      </c>
      <c r="L87" s="29">
        <v>0.52380952380952384</v>
      </c>
      <c r="M87">
        <f>(H87-0.722919255)/0.136492219</f>
        <v>-0.53423744982855004</v>
      </c>
      <c r="N87" t="s">
        <v>82</v>
      </c>
      <c r="O87" s="25" t="s">
        <v>86</v>
      </c>
      <c r="P87" s="5">
        <v>0.35</v>
      </c>
      <c r="Q87" t="str">
        <f t="shared" si="1"/>
        <v>low8</v>
      </c>
      <c r="R87" s="21">
        <v>10</v>
      </c>
      <c r="S87">
        <v>66</v>
      </c>
      <c r="T87" t="s">
        <v>91</v>
      </c>
    </row>
    <row r="88" spans="1:20" x14ac:dyDescent="0.2">
      <c r="A88" s="28">
        <v>1346</v>
      </c>
      <c r="B88" s="18">
        <v>10.119999999999999</v>
      </c>
      <c r="C88" s="18">
        <v>4</v>
      </c>
      <c r="D88" s="28" t="s">
        <v>10</v>
      </c>
      <c r="E88" s="5">
        <v>11</v>
      </c>
      <c r="F88" s="28">
        <v>0.25</v>
      </c>
      <c r="G88" s="5">
        <v>0.625</v>
      </c>
      <c r="H88" s="28">
        <v>0.6</v>
      </c>
      <c r="I88" s="21">
        <v>0.75</v>
      </c>
      <c r="J88" s="5">
        <v>0.85</v>
      </c>
      <c r="K88" s="29">
        <v>0.18333333333333326</v>
      </c>
      <c r="L88" s="29">
        <v>0.52380952380952384</v>
      </c>
      <c r="M88">
        <f>(H88-0.586273292)/0.138419652</f>
        <v>9.9167334996622988E-2</v>
      </c>
      <c r="N88" t="s">
        <v>83</v>
      </c>
      <c r="O88" s="25" t="s">
        <v>86</v>
      </c>
      <c r="P88" s="5">
        <v>0.35</v>
      </c>
      <c r="Q88" t="str">
        <f t="shared" si="1"/>
        <v>medium11</v>
      </c>
      <c r="R88" s="21">
        <v>10</v>
      </c>
      <c r="S88">
        <v>66</v>
      </c>
      <c r="T88" t="s">
        <v>91</v>
      </c>
    </row>
    <row r="89" spans="1:20" x14ac:dyDescent="0.2">
      <c r="A89" s="28">
        <v>1443</v>
      </c>
      <c r="B89" s="19">
        <v>7.1726027397260275</v>
      </c>
      <c r="C89" s="18">
        <v>2</v>
      </c>
      <c r="D89" s="28" t="s">
        <v>9</v>
      </c>
      <c r="E89" s="5">
        <v>5</v>
      </c>
      <c r="F89" s="28">
        <v>0.30000000000000004</v>
      </c>
      <c r="G89" s="5">
        <v>0.75000000000000011</v>
      </c>
      <c r="H89" s="28">
        <v>0.6</v>
      </c>
      <c r="I89" s="21">
        <v>0.5</v>
      </c>
      <c r="J89" s="5">
        <v>0.9</v>
      </c>
      <c r="K89" s="29">
        <v>0.25000000000000017</v>
      </c>
      <c r="L89" s="29">
        <v>0.71428571428571441</v>
      </c>
      <c r="M89">
        <f>(H89-0.79621118)/0.104759364</f>
        <v>-1.8729703246384739</v>
      </c>
      <c r="N89" t="s">
        <v>82</v>
      </c>
      <c r="O89" s="25" t="s">
        <v>85</v>
      </c>
      <c r="P89" s="5">
        <v>0.8</v>
      </c>
      <c r="Q89" t="str">
        <f t="shared" si="1"/>
        <v>low5</v>
      </c>
      <c r="R89" s="21">
        <v>10</v>
      </c>
      <c r="S89">
        <v>75</v>
      </c>
      <c r="T89" t="s">
        <v>91</v>
      </c>
    </row>
    <row r="90" spans="1:20" x14ac:dyDescent="0.2">
      <c r="A90" s="28">
        <v>1443</v>
      </c>
      <c r="B90" s="19">
        <v>7.1726027397260275</v>
      </c>
      <c r="C90" s="18">
        <v>2</v>
      </c>
      <c r="D90" s="28" t="s">
        <v>9</v>
      </c>
      <c r="E90" s="5">
        <v>8</v>
      </c>
      <c r="F90" s="28">
        <v>0.20000000000000007</v>
      </c>
      <c r="G90" s="5">
        <v>0.66666666666666674</v>
      </c>
      <c r="H90" s="28">
        <v>0.7</v>
      </c>
      <c r="I90" s="21">
        <v>0.5</v>
      </c>
      <c r="J90" s="5">
        <v>0.9</v>
      </c>
      <c r="K90" s="29">
        <v>0.25000000000000017</v>
      </c>
      <c r="L90" s="29">
        <v>0.71428571428571441</v>
      </c>
      <c r="M90">
        <f>(H90-0.722919255)/0.136492219</f>
        <v>-0.16791620187521478</v>
      </c>
      <c r="N90" t="s">
        <v>83</v>
      </c>
      <c r="O90" s="25" t="s">
        <v>85</v>
      </c>
      <c r="P90" s="5">
        <v>0.8</v>
      </c>
      <c r="Q90" t="str">
        <f t="shared" si="1"/>
        <v>medium8</v>
      </c>
      <c r="R90" s="21">
        <v>10</v>
      </c>
      <c r="S90">
        <v>75</v>
      </c>
      <c r="T90" t="s">
        <v>91</v>
      </c>
    </row>
    <row r="91" spans="1:20" x14ac:dyDescent="0.2">
      <c r="A91" s="28">
        <v>1443</v>
      </c>
      <c r="B91" s="19">
        <v>7.1726027397260275</v>
      </c>
      <c r="C91" s="18">
        <v>2</v>
      </c>
      <c r="D91" s="28" t="s">
        <v>9</v>
      </c>
      <c r="E91" s="5">
        <v>11</v>
      </c>
      <c r="F91" s="28">
        <v>0.25</v>
      </c>
      <c r="G91" s="5">
        <v>0.7142857142857143</v>
      </c>
      <c r="H91" s="28">
        <v>0.65</v>
      </c>
      <c r="I91" s="21">
        <v>0.5</v>
      </c>
      <c r="J91" s="5">
        <v>0.9</v>
      </c>
      <c r="K91" s="29">
        <v>0.25000000000000017</v>
      </c>
      <c r="L91" s="29">
        <v>0.71428571428571441</v>
      </c>
      <c r="M91">
        <f>(H91-0.586273292)/0.138419652</f>
        <v>0.46038772009049711</v>
      </c>
      <c r="N91" t="s">
        <v>83</v>
      </c>
      <c r="O91" s="25" t="s">
        <v>85</v>
      </c>
      <c r="P91" s="5">
        <v>0.8</v>
      </c>
      <c r="Q91" t="str">
        <f t="shared" si="1"/>
        <v>medium11</v>
      </c>
      <c r="R91" s="21">
        <v>10</v>
      </c>
      <c r="S91">
        <v>75</v>
      </c>
      <c r="T91" t="s">
        <v>91</v>
      </c>
    </row>
    <row r="92" spans="1:20" x14ac:dyDescent="0.2">
      <c r="A92" s="28">
        <v>1451</v>
      </c>
      <c r="B92" s="18">
        <v>6.8794520547945206</v>
      </c>
      <c r="C92" s="18">
        <v>2</v>
      </c>
      <c r="D92" s="28" t="s">
        <v>10</v>
      </c>
      <c r="E92" s="5">
        <v>5</v>
      </c>
      <c r="F92" s="28">
        <v>-0.20000000000000007</v>
      </c>
      <c r="G92" s="5">
        <v>-1.0000000000000004</v>
      </c>
      <c r="H92" s="28">
        <v>0.8</v>
      </c>
      <c r="I92" s="21">
        <v>0.5</v>
      </c>
      <c r="J92" s="5">
        <v>0.6</v>
      </c>
      <c r="K92" s="29">
        <v>-0.16666666666666666</v>
      </c>
      <c r="L92" s="29">
        <v>-0.43478260869565227</v>
      </c>
      <c r="M92">
        <f>(H92-0.79621118)/0.104759364</f>
        <v>3.6166886236537542E-2</v>
      </c>
      <c r="N92" t="s">
        <v>83</v>
      </c>
      <c r="O92" s="25" t="s">
        <v>85</v>
      </c>
      <c r="P92" s="5">
        <v>0.15</v>
      </c>
      <c r="Q92" t="str">
        <f t="shared" si="1"/>
        <v>medium5</v>
      </c>
      <c r="R92" s="5">
        <v>8</v>
      </c>
      <c r="S92">
        <v>62</v>
      </c>
      <c r="T92" s="22" t="s">
        <v>96</v>
      </c>
    </row>
    <row r="93" spans="1:20" x14ac:dyDescent="0.2">
      <c r="A93" s="28">
        <v>1451</v>
      </c>
      <c r="B93" s="18">
        <v>6.8794520547945206</v>
      </c>
      <c r="C93" s="18">
        <v>2</v>
      </c>
      <c r="D93" s="28" t="s">
        <v>10</v>
      </c>
      <c r="E93" s="5">
        <v>8</v>
      </c>
      <c r="F93" s="28">
        <v>-0.2</v>
      </c>
      <c r="G93" s="5">
        <v>-0.57142857142857151</v>
      </c>
      <c r="H93" s="28">
        <v>0.65</v>
      </c>
      <c r="I93" s="21">
        <v>0.5</v>
      </c>
      <c r="J93" s="5">
        <v>0.45</v>
      </c>
      <c r="K93" s="29">
        <v>-0.16666666666666666</v>
      </c>
      <c r="L93" s="29">
        <v>-0.43478260869565227</v>
      </c>
      <c r="M93">
        <f>(H93-0.722919255)/0.136492219</f>
        <v>-0.53423744982855004</v>
      </c>
      <c r="N93" t="s">
        <v>82</v>
      </c>
      <c r="O93" s="25" t="s">
        <v>85</v>
      </c>
      <c r="P93" s="5">
        <v>0.15</v>
      </c>
      <c r="Q93" t="str">
        <f t="shared" si="1"/>
        <v>low8</v>
      </c>
      <c r="R93" s="5">
        <v>8</v>
      </c>
      <c r="S93">
        <v>62</v>
      </c>
      <c r="T93" s="22" t="s">
        <v>96</v>
      </c>
    </row>
    <row r="94" spans="1:20" x14ac:dyDescent="0.2">
      <c r="A94" s="28">
        <v>1451</v>
      </c>
      <c r="B94" s="18">
        <v>6.8794520547945206</v>
      </c>
      <c r="C94" s="18">
        <v>2</v>
      </c>
      <c r="D94" s="28" t="s">
        <v>10</v>
      </c>
      <c r="E94" s="5">
        <v>11</v>
      </c>
      <c r="F94" s="28">
        <v>-0.10000000000000003</v>
      </c>
      <c r="G94" s="5">
        <v>-0.16666666666666674</v>
      </c>
      <c r="H94" s="28">
        <v>0.4</v>
      </c>
      <c r="I94" s="21">
        <v>0.5</v>
      </c>
      <c r="J94" s="5">
        <v>0.3</v>
      </c>
      <c r="K94" s="29">
        <v>-0.16666666666666666</v>
      </c>
      <c r="L94" s="29">
        <v>-0.43478260869565227</v>
      </c>
      <c r="M94">
        <f>(H94-0.586273292)/0.138419652</f>
        <v>-1.345714205378872</v>
      </c>
      <c r="N94" t="s">
        <v>82</v>
      </c>
      <c r="O94" s="25" t="s">
        <v>85</v>
      </c>
      <c r="P94" s="5">
        <v>0.15</v>
      </c>
      <c r="Q94" t="str">
        <f t="shared" si="1"/>
        <v>low11</v>
      </c>
      <c r="R94" s="5">
        <v>8</v>
      </c>
      <c r="S94">
        <v>62</v>
      </c>
      <c r="T94" s="22" t="s">
        <v>96</v>
      </c>
    </row>
    <row r="95" spans="1:20" x14ac:dyDescent="0.2">
      <c r="A95" s="28">
        <v>1490</v>
      </c>
      <c r="B95" s="18">
        <v>6.58</v>
      </c>
      <c r="C95" s="18">
        <v>2</v>
      </c>
      <c r="D95" s="28" t="s">
        <v>10</v>
      </c>
      <c r="E95" s="5">
        <v>5</v>
      </c>
      <c r="F95" s="28">
        <v>-0.15000000000000002</v>
      </c>
      <c r="G95" s="5">
        <v>-0.60000000000000009</v>
      </c>
      <c r="H95" s="28">
        <v>0.75</v>
      </c>
      <c r="I95" s="14">
        <v>0.5</v>
      </c>
      <c r="J95" s="5">
        <v>0.6</v>
      </c>
      <c r="K95" s="29">
        <v>6.6666666666666721E-2</v>
      </c>
      <c r="L95" s="29">
        <v>0.18181818181818207</v>
      </c>
      <c r="M95">
        <f>(H95-0.79621118)/0.104759364</f>
        <v>-0.44111741648221559</v>
      </c>
      <c r="N95" t="s">
        <v>82</v>
      </c>
      <c r="O95" s="25" t="s">
        <v>85</v>
      </c>
      <c r="P95" s="12">
        <v>0.05</v>
      </c>
      <c r="Q95" t="str">
        <f t="shared" si="1"/>
        <v>low5</v>
      </c>
      <c r="R95" s="5">
        <v>0</v>
      </c>
      <c r="S95">
        <v>56</v>
      </c>
      <c r="T95" t="s">
        <v>96</v>
      </c>
    </row>
    <row r="96" spans="1:20" x14ac:dyDescent="0.2">
      <c r="A96" s="28">
        <v>1490</v>
      </c>
      <c r="B96" s="18">
        <v>6.58</v>
      </c>
      <c r="C96" s="18">
        <v>2</v>
      </c>
      <c r="D96" s="28" t="s">
        <v>10</v>
      </c>
      <c r="E96" s="5">
        <v>8</v>
      </c>
      <c r="F96" s="28">
        <v>5.0000000000000044E-2</v>
      </c>
      <c r="G96" s="5">
        <v>0.1666666666666668</v>
      </c>
      <c r="H96" s="28">
        <v>0.7</v>
      </c>
      <c r="I96" s="14">
        <v>0.5</v>
      </c>
      <c r="J96" s="5">
        <v>0.75</v>
      </c>
      <c r="K96" s="29">
        <v>6.6666666666666721E-2</v>
      </c>
      <c r="L96" s="29">
        <v>0.18181818181818207</v>
      </c>
      <c r="M96">
        <f>(H96-0.722919255)/0.136492219</f>
        <v>-0.16791620187521478</v>
      </c>
      <c r="N96" t="s">
        <v>83</v>
      </c>
      <c r="O96" s="25" t="s">
        <v>85</v>
      </c>
      <c r="P96" s="12">
        <v>0.05</v>
      </c>
      <c r="Q96" t="str">
        <f t="shared" si="1"/>
        <v>medium8</v>
      </c>
      <c r="R96" s="5">
        <v>0</v>
      </c>
      <c r="S96">
        <v>56</v>
      </c>
      <c r="T96" t="s">
        <v>96</v>
      </c>
    </row>
    <row r="97" spans="1:20" x14ac:dyDescent="0.2">
      <c r="A97" s="28">
        <v>1490</v>
      </c>
      <c r="B97" s="18">
        <v>6.58</v>
      </c>
      <c r="C97" s="18">
        <v>2</v>
      </c>
      <c r="D97" s="28" t="s">
        <v>10</v>
      </c>
      <c r="E97" s="5">
        <v>11</v>
      </c>
      <c r="F97" s="28">
        <v>0.3</v>
      </c>
      <c r="G97" s="5">
        <v>0.54545454545454541</v>
      </c>
      <c r="H97" s="28">
        <v>0.45</v>
      </c>
      <c r="I97" s="14">
        <v>0.5</v>
      </c>
      <c r="J97" s="5">
        <v>0.75</v>
      </c>
      <c r="K97" s="29">
        <v>6.6666666666666721E-2</v>
      </c>
      <c r="L97" s="29">
        <v>0.18181818181818207</v>
      </c>
      <c r="M97">
        <f>(H97-0.586273292)/0.138419652</f>
        <v>-0.98449382028499821</v>
      </c>
      <c r="N97" t="s">
        <v>82</v>
      </c>
      <c r="O97" s="25" t="s">
        <v>85</v>
      </c>
      <c r="P97" s="12">
        <v>0.05</v>
      </c>
      <c r="Q97" t="str">
        <f t="shared" si="1"/>
        <v>low11</v>
      </c>
      <c r="R97" s="5">
        <v>0</v>
      </c>
      <c r="S97">
        <v>56</v>
      </c>
      <c r="T97" t="s">
        <v>96</v>
      </c>
    </row>
    <row r="98" spans="1:20" x14ac:dyDescent="0.2">
      <c r="A98" s="28">
        <v>1500</v>
      </c>
      <c r="B98" s="18">
        <v>6.67</v>
      </c>
      <c r="C98" s="18">
        <v>2</v>
      </c>
      <c r="D98" s="28" t="s">
        <v>9</v>
      </c>
      <c r="E98" s="5">
        <v>5</v>
      </c>
      <c r="F98" s="28">
        <v>0</v>
      </c>
      <c r="G98" s="5">
        <v>0</v>
      </c>
      <c r="H98" s="28">
        <v>0.9</v>
      </c>
      <c r="I98" s="21">
        <v>0.95</v>
      </c>
      <c r="J98" s="5">
        <v>0.9</v>
      </c>
      <c r="K98" s="29">
        <v>1.6666666666666607E-2</v>
      </c>
      <c r="L98" s="29">
        <v>9.9999999999999672E-2</v>
      </c>
      <c r="M98">
        <f>(H98-0.79621118)/0.104759364</f>
        <v>0.99073549167404273</v>
      </c>
      <c r="N98" t="s">
        <v>84</v>
      </c>
      <c r="O98" s="25" t="s">
        <v>85</v>
      </c>
      <c r="P98" s="5">
        <v>0.6</v>
      </c>
      <c r="Q98" t="str">
        <f t="shared" si="1"/>
        <v>high5</v>
      </c>
      <c r="R98" s="5">
        <v>0</v>
      </c>
      <c r="S98">
        <v>56</v>
      </c>
      <c r="T98" t="s">
        <v>98</v>
      </c>
    </row>
    <row r="99" spans="1:20" x14ac:dyDescent="0.2">
      <c r="A99" s="28">
        <v>1500</v>
      </c>
      <c r="B99" s="18">
        <v>6.67</v>
      </c>
      <c r="C99" s="18">
        <v>2</v>
      </c>
      <c r="D99" s="28" t="s">
        <v>9</v>
      </c>
      <c r="E99" s="5">
        <v>8</v>
      </c>
      <c r="F99" s="28">
        <v>4.9999999999999933E-2</v>
      </c>
      <c r="G99" s="5">
        <v>0.24999999999999972</v>
      </c>
      <c r="H99" s="28">
        <v>0.8</v>
      </c>
      <c r="I99" s="21">
        <v>0.95</v>
      </c>
      <c r="J99" s="5">
        <v>0.85</v>
      </c>
      <c r="K99" s="29">
        <v>1.6666666666666607E-2</v>
      </c>
      <c r="L99" s="29">
        <v>9.9999999999999672E-2</v>
      </c>
      <c r="M99">
        <f>(H99-0.722919255)/0.136492219</f>
        <v>0.56472629403145735</v>
      </c>
      <c r="N99" t="s">
        <v>84</v>
      </c>
      <c r="O99" s="25" t="s">
        <v>85</v>
      </c>
      <c r="P99" s="5">
        <v>0.6</v>
      </c>
      <c r="Q99" t="str">
        <f t="shared" si="1"/>
        <v>high8</v>
      </c>
      <c r="R99" s="5">
        <v>0</v>
      </c>
      <c r="S99">
        <v>56</v>
      </c>
      <c r="T99" t="s">
        <v>98</v>
      </c>
    </row>
    <row r="100" spans="1:20" x14ac:dyDescent="0.2">
      <c r="A100" s="28">
        <v>1500</v>
      </c>
      <c r="B100" s="18">
        <v>6.67</v>
      </c>
      <c r="C100" s="18">
        <v>2</v>
      </c>
      <c r="D100" s="28" t="s">
        <v>9</v>
      </c>
      <c r="E100" s="5">
        <v>11</v>
      </c>
      <c r="F100" s="28">
        <v>0</v>
      </c>
      <c r="G100" s="5">
        <v>0</v>
      </c>
      <c r="H100" s="28">
        <v>0.8</v>
      </c>
      <c r="I100" s="21">
        <v>0.95</v>
      </c>
      <c r="J100" s="5">
        <v>0.8</v>
      </c>
      <c r="K100" s="29">
        <v>1.6666666666666607E-2</v>
      </c>
      <c r="L100" s="29">
        <v>9.9999999999999672E-2</v>
      </c>
      <c r="M100">
        <f>(H100-0.586273292)/0.138419652</f>
        <v>1.5440488753721187</v>
      </c>
      <c r="N100" t="s">
        <v>84</v>
      </c>
      <c r="O100" s="25" t="s">
        <v>85</v>
      </c>
      <c r="P100" s="5">
        <v>0.6</v>
      </c>
      <c r="Q100" t="str">
        <f t="shared" si="1"/>
        <v>high11</v>
      </c>
      <c r="R100" s="5">
        <v>0</v>
      </c>
      <c r="S100">
        <v>56</v>
      </c>
      <c r="T100" t="s">
        <v>98</v>
      </c>
    </row>
    <row r="101" spans="1:20" x14ac:dyDescent="0.2">
      <c r="A101" s="28">
        <v>1505</v>
      </c>
      <c r="B101" s="18">
        <v>7.3506849315068497</v>
      </c>
      <c r="C101" s="18">
        <v>2</v>
      </c>
      <c r="D101" s="28" t="s">
        <v>9</v>
      </c>
      <c r="E101" s="5">
        <v>5</v>
      </c>
      <c r="F101" s="28">
        <v>4.9999999999999933E-2</v>
      </c>
      <c r="G101" s="5">
        <v>0.49999999999999944</v>
      </c>
      <c r="H101" s="28">
        <v>0.9</v>
      </c>
      <c r="I101" s="21">
        <v>0.6</v>
      </c>
      <c r="J101" s="5">
        <v>0.95</v>
      </c>
      <c r="K101" s="29">
        <v>0.16666666666666666</v>
      </c>
      <c r="L101" s="29">
        <v>0.52631578947368429</v>
      </c>
      <c r="M101">
        <f>(H101-0.79621118)/0.104759364</f>
        <v>0.99073549167404273</v>
      </c>
      <c r="N101" t="s">
        <v>84</v>
      </c>
      <c r="O101" s="25" t="s">
        <v>85</v>
      </c>
      <c r="P101" s="5">
        <v>0.65</v>
      </c>
      <c r="Q101" t="str">
        <f t="shared" si="1"/>
        <v>high5</v>
      </c>
      <c r="R101" s="5">
        <v>9</v>
      </c>
      <c r="S101">
        <v>53</v>
      </c>
      <c r="T101" t="s">
        <v>99</v>
      </c>
    </row>
    <row r="102" spans="1:20" x14ac:dyDescent="0.2">
      <c r="A102" s="28">
        <v>1505</v>
      </c>
      <c r="B102" s="18">
        <v>7.3506849315068497</v>
      </c>
      <c r="C102" s="18">
        <v>2</v>
      </c>
      <c r="D102" s="28" t="s">
        <v>9</v>
      </c>
      <c r="E102" s="5">
        <v>8</v>
      </c>
      <c r="F102" s="28">
        <v>0.19999999999999996</v>
      </c>
      <c r="G102" s="5">
        <v>0.57142857142857129</v>
      </c>
      <c r="H102" s="28">
        <v>0.65</v>
      </c>
      <c r="I102" s="21">
        <v>0.6</v>
      </c>
      <c r="J102" s="5">
        <v>0.85</v>
      </c>
      <c r="K102" s="29">
        <v>0.16666666666666666</v>
      </c>
      <c r="L102" s="29">
        <v>0.52631578947368429</v>
      </c>
      <c r="M102">
        <f>(H102-0.722919255)/0.136492219</f>
        <v>-0.53423744982855004</v>
      </c>
      <c r="N102" t="s">
        <v>82</v>
      </c>
      <c r="O102" s="25" t="s">
        <v>85</v>
      </c>
      <c r="P102" s="5">
        <v>0.65</v>
      </c>
      <c r="Q102" t="str">
        <f t="shared" si="1"/>
        <v>low8</v>
      </c>
      <c r="R102" s="5">
        <v>9</v>
      </c>
      <c r="S102">
        <v>53</v>
      </c>
      <c r="T102" t="s">
        <v>99</v>
      </c>
    </row>
    <row r="103" spans="1:20" x14ac:dyDescent="0.2">
      <c r="A103" s="28">
        <v>1505</v>
      </c>
      <c r="B103" s="18">
        <v>7.3506849315068497</v>
      </c>
      <c r="C103" s="18">
        <v>2</v>
      </c>
      <c r="D103" s="28" t="s">
        <v>9</v>
      </c>
      <c r="E103" s="5">
        <v>11</v>
      </c>
      <c r="F103" s="28">
        <v>0.25</v>
      </c>
      <c r="G103" s="5">
        <v>0.5</v>
      </c>
      <c r="H103" s="28">
        <v>0.5</v>
      </c>
      <c r="I103" s="21">
        <v>0.6</v>
      </c>
      <c r="J103" s="5">
        <v>0.75</v>
      </c>
      <c r="K103" s="29">
        <v>0.16666666666666666</v>
      </c>
      <c r="L103" s="29">
        <v>0.52631578947368429</v>
      </c>
      <c r="M103">
        <f>(H103-0.586273292)/0.138419652</f>
        <v>-0.62327343519112444</v>
      </c>
      <c r="N103" t="s">
        <v>82</v>
      </c>
      <c r="O103" s="25" t="s">
        <v>85</v>
      </c>
      <c r="P103" s="5">
        <v>0.65</v>
      </c>
      <c r="Q103" t="str">
        <f t="shared" si="1"/>
        <v>low11</v>
      </c>
      <c r="R103" s="5">
        <v>9</v>
      </c>
      <c r="S103">
        <v>53</v>
      </c>
      <c r="T103" t="s">
        <v>99</v>
      </c>
    </row>
    <row r="104" spans="1:20" x14ac:dyDescent="0.2">
      <c r="A104" s="28">
        <v>1509</v>
      </c>
      <c r="B104" s="18">
        <v>5.7</v>
      </c>
      <c r="C104" s="18">
        <v>1</v>
      </c>
      <c r="D104" s="28" t="s">
        <v>10</v>
      </c>
      <c r="E104" s="5">
        <v>5</v>
      </c>
      <c r="F104" s="28">
        <v>0.14999999999999991</v>
      </c>
      <c r="G104" s="5">
        <v>0.74999999999999978</v>
      </c>
      <c r="H104" s="28">
        <v>0.8</v>
      </c>
      <c r="I104" s="21">
        <v>0.65</v>
      </c>
      <c r="J104" s="5">
        <v>0.95</v>
      </c>
      <c r="K104" s="29">
        <v>-3.3333333333333215E-2</v>
      </c>
      <c r="L104" s="29">
        <v>-0.14285714285714232</v>
      </c>
      <c r="M104">
        <f>(H104-0.79621118)/0.104759364</f>
        <v>3.6166886236537542E-2</v>
      </c>
      <c r="N104" t="s">
        <v>83</v>
      </c>
      <c r="O104" s="25" t="s">
        <v>85</v>
      </c>
      <c r="P104" s="5">
        <v>0.35</v>
      </c>
      <c r="Q104" t="str">
        <f t="shared" si="1"/>
        <v>medium5</v>
      </c>
      <c r="R104" s="5">
        <v>0</v>
      </c>
      <c r="S104">
        <v>51</v>
      </c>
      <c r="T104" t="s">
        <v>91</v>
      </c>
    </row>
    <row r="105" spans="1:20" x14ac:dyDescent="0.2">
      <c r="A105" s="28">
        <v>1509</v>
      </c>
      <c r="B105" s="18">
        <v>5.7</v>
      </c>
      <c r="C105" s="18">
        <v>1</v>
      </c>
      <c r="D105" s="28" t="s">
        <v>10</v>
      </c>
      <c r="E105" s="5">
        <v>8</v>
      </c>
      <c r="F105" s="28">
        <v>-9.9999999999999978E-2</v>
      </c>
      <c r="G105" s="5">
        <v>-0.66666666666666641</v>
      </c>
      <c r="H105" s="28">
        <v>0.85</v>
      </c>
      <c r="I105" s="21">
        <v>0.65</v>
      </c>
      <c r="J105" s="5">
        <v>0.75</v>
      </c>
      <c r="K105" s="29">
        <v>-3.3333333333333215E-2</v>
      </c>
      <c r="L105" s="29">
        <v>-0.14285714285714232</v>
      </c>
      <c r="M105">
        <f>(H105-0.722919255)/0.136492219</f>
        <v>0.93104754198479256</v>
      </c>
      <c r="N105" t="s">
        <v>84</v>
      </c>
      <c r="O105" s="25" t="s">
        <v>85</v>
      </c>
      <c r="P105" s="5">
        <v>0.35</v>
      </c>
      <c r="Q105" t="str">
        <f t="shared" si="1"/>
        <v>high8</v>
      </c>
      <c r="R105" s="5">
        <v>0</v>
      </c>
      <c r="S105">
        <v>51</v>
      </c>
      <c r="T105" t="s">
        <v>91</v>
      </c>
    </row>
    <row r="106" spans="1:20" x14ac:dyDescent="0.2">
      <c r="A106" s="28">
        <v>1509</v>
      </c>
      <c r="B106" s="18">
        <v>5.7</v>
      </c>
      <c r="C106" s="18">
        <v>1</v>
      </c>
      <c r="D106" s="28" t="s">
        <v>10</v>
      </c>
      <c r="E106" s="5">
        <v>11</v>
      </c>
      <c r="F106" s="28">
        <v>-0.15000000000000002</v>
      </c>
      <c r="G106" s="5">
        <v>-0.42857142857142866</v>
      </c>
      <c r="H106" s="28">
        <v>0.65</v>
      </c>
      <c r="I106" s="21">
        <v>0.65</v>
      </c>
      <c r="J106" s="5">
        <v>0.5</v>
      </c>
      <c r="K106" s="29">
        <v>-3.3333333333333215E-2</v>
      </c>
      <c r="L106" s="29">
        <v>-0.14285714285714232</v>
      </c>
      <c r="M106">
        <f>(H106-0.586273292)/0.138419652</f>
        <v>0.46038772009049711</v>
      </c>
      <c r="N106" t="s">
        <v>83</v>
      </c>
      <c r="O106" s="25" t="s">
        <v>85</v>
      </c>
      <c r="P106" s="5">
        <v>0.35</v>
      </c>
      <c r="Q106" t="str">
        <f t="shared" si="1"/>
        <v>medium11</v>
      </c>
      <c r="R106" s="5">
        <v>0</v>
      </c>
      <c r="S106">
        <v>51</v>
      </c>
      <c r="T106" t="s">
        <v>91</v>
      </c>
    </row>
    <row r="107" spans="1:20" x14ac:dyDescent="0.2">
      <c r="A107" s="28">
        <v>1510</v>
      </c>
      <c r="B107" s="18">
        <v>5.7</v>
      </c>
      <c r="C107" s="18">
        <v>1</v>
      </c>
      <c r="D107" s="28" t="s">
        <v>9</v>
      </c>
      <c r="E107" s="5">
        <v>5</v>
      </c>
      <c r="F107" s="28">
        <v>0.10000000000000009</v>
      </c>
      <c r="G107" s="5">
        <v>0.33333333333333359</v>
      </c>
      <c r="H107" s="28">
        <v>0.7</v>
      </c>
      <c r="I107" s="21">
        <v>0.8</v>
      </c>
      <c r="J107" s="5">
        <v>0.8</v>
      </c>
      <c r="K107" s="29">
        <v>6.6666666666666582E-2</v>
      </c>
      <c r="L107" s="29">
        <v>0.22222222222222185</v>
      </c>
      <c r="M107">
        <f>(H107-0.79621118)/0.104759364</f>
        <v>-0.91840171920096869</v>
      </c>
      <c r="N107" t="s">
        <v>82</v>
      </c>
      <c r="O107" s="25" t="s">
        <v>85</v>
      </c>
      <c r="P107" s="5">
        <v>0.4</v>
      </c>
      <c r="Q107" t="str">
        <f t="shared" si="1"/>
        <v>low5</v>
      </c>
      <c r="R107" s="5">
        <v>0</v>
      </c>
      <c r="S107">
        <v>39</v>
      </c>
      <c r="T107" t="s">
        <v>91</v>
      </c>
    </row>
    <row r="108" spans="1:20" x14ac:dyDescent="0.2">
      <c r="A108" s="28">
        <v>1510</v>
      </c>
      <c r="B108" s="18">
        <v>5.7</v>
      </c>
      <c r="C108" s="18">
        <v>1</v>
      </c>
      <c r="D108" s="28" t="s">
        <v>9</v>
      </c>
      <c r="E108" s="5">
        <v>8</v>
      </c>
      <c r="F108" s="28">
        <v>-5.0000000000000044E-2</v>
      </c>
      <c r="G108" s="5">
        <v>-0.25000000000000028</v>
      </c>
      <c r="H108" s="28">
        <v>0.8</v>
      </c>
      <c r="I108" s="21">
        <v>0.8</v>
      </c>
      <c r="J108" s="5">
        <v>0.75</v>
      </c>
      <c r="K108" s="29">
        <v>6.6666666666666582E-2</v>
      </c>
      <c r="L108" s="29">
        <v>0.22222222222222185</v>
      </c>
      <c r="M108">
        <f>(H108-0.722919255)/0.136492219</f>
        <v>0.56472629403145735</v>
      </c>
      <c r="N108" t="s">
        <v>83</v>
      </c>
      <c r="O108" s="25" t="s">
        <v>85</v>
      </c>
      <c r="P108" s="5">
        <v>0.4</v>
      </c>
      <c r="Q108" t="str">
        <f t="shared" si="1"/>
        <v>medium8</v>
      </c>
      <c r="R108" s="5">
        <v>0</v>
      </c>
      <c r="S108">
        <v>39</v>
      </c>
      <c r="T108" t="s">
        <v>91</v>
      </c>
    </row>
    <row r="109" spans="1:20" x14ac:dyDescent="0.2">
      <c r="A109" s="28">
        <v>1510</v>
      </c>
      <c r="B109" s="18">
        <v>5.7</v>
      </c>
      <c r="C109" s="18">
        <v>1</v>
      </c>
      <c r="D109" s="28" t="s">
        <v>9</v>
      </c>
      <c r="E109" s="5">
        <v>11</v>
      </c>
      <c r="F109" s="28">
        <v>0.15000000000000002</v>
      </c>
      <c r="G109" s="5">
        <v>0.37500000000000006</v>
      </c>
      <c r="H109" s="28">
        <v>0.6</v>
      </c>
      <c r="I109" s="21">
        <v>0.8</v>
      </c>
      <c r="J109" s="5">
        <v>0.75</v>
      </c>
      <c r="K109" s="29">
        <v>6.6666666666666582E-2</v>
      </c>
      <c r="L109" s="29">
        <v>0.22222222222222185</v>
      </c>
      <c r="M109">
        <f>(H109-0.586273292)/0.138419652</f>
        <v>9.9167334996622988E-2</v>
      </c>
      <c r="N109" t="s">
        <v>83</v>
      </c>
      <c r="O109" s="25" t="s">
        <v>85</v>
      </c>
      <c r="P109" s="5">
        <v>0.4</v>
      </c>
      <c r="Q109" t="str">
        <f t="shared" si="1"/>
        <v>medium11</v>
      </c>
      <c r="R109" s="5">
        <v>0</v>
      </c>
      <c r="S109">
        <v>39</v>
      </c>
      <c r="T109" t="s">
        <v>91</v>
      </c>
    </row>
    <row r="110" spans="1:20" x14ac:dyDescent="0.2">
      <c r="A110" s="28">
        <v>1536</v>
      </c>
      <c r="B110" s="19">
        <v>11.361643835616439</v>
      </c>
      <c r="C110" s="18">
        <v>4</v>
      </c>
      <c r="D110" s="28" t="s">
        <v>10</v>
      </c>
      <c r="E110" s="5">
        <v>5</v>
      </c>
      <c r="F110" s="28">
        <v>-4.9999999999999933E-2</v>
      </c>
      <c r="G110" s="5">
        <v>-0.33333333333333282</v>
      </c>
      <c r="H110" s="28">
        <v>0.85</v>
      </c>
      <c r="I110" s="21">
        <v>0.6</v>
      </c>
      <c r="J110" s="5">
        <v>0.8</v>
      </c>
      <c r="K110" s="29">
        <v>0</v>
      </c>
      <c r="L110" s="29">
        <v>0</v>
      </c>
      <c r="M110">
        <f>(H110-0.79621118)/0.104759364</f>
        <v>0.51345118895528963</v>
      </c>
      <c r="N110" t="s">
        <v>84</v>
      </c>
      <c r="O110" s="25" t="s">
        <v>86</v>
      </c>
      <c r="P110" s="5">
        <v>0.6</v>
      </c>
      <c r="Q110" t="str">
        <f t="shared" si="1"/>
        <v>high5</v>
      </c>
      <c r="R110" s="5">
        <v>10</v>
      </c>
      <c r="S110">
        <v>81</v>
      </c>
      <c r="T110" t="s">
        <v>98</v>
      </c>
    </row>
    <row r="111" spans="1:20" x14ac:dyDescent="0.2">
      <c r="A111" s="28">
        <v>1536</v>
      </c>
      <c r="B111" s="19">
        <v>11.361643835616439</v>
      </c>
      <c r="C111" s="18">
        <v>4</v>
      </c>
      <c r="D111" s="28" t="s">
        <v>10</v>
      </c>
      <c r="E111" s="5">
        <v>8</v>
      </c>
      <c r="F111" s="28">
        <v>0.19999999999999996</v>
      </c>
      <c r="G111" s="5">
        <v>0.44444444444444436</v>
      </c>
      <c r="H111" s="28">
        <v>0.55000000000000004</v>
      </c>
      <c r="I111" s="21">
        <v>0.6</v>
      </c>
      <c r="J111" s="5">
        <v>0.75</v>
      </c>
      <c r="K111" s="29">
        <v>0</v>
      </c>
      <c r="L111" s="29">
        <v>0</v>
      </c>
      <c r="M111">
        <f>(H111-0.722919255)/0.136492219</f>
        <v>-1.2668799457352213</v>
      </c>
      <c r="N111" t="s">
        <v>82</v>
      </c>
      <c r="O111" s="25" t="s">
        <v>86</v>
      </c>
      <c r="P111" s="5">
        <v>0.6</v>
      </c>
      <c r="Q111" t="str">
        <f t="shared" ref="Q111:Q174" si="2">CONCATENATE(N111,E111)</f>
        <v>low8</v>
      </c>
      <c r="R111" s="5">
        <v>10</v>
      </c>
      <c r="S111">
        <v>81</v>
      </c>
      <c r="T111" t="s">
        <v>98</v>
      </c>
    </row>
    <row r="112" spans="1:20" x14ac:dyDescent="0.2">
      <c r="A112" s="28">
        <v>1536</v>
      </c>
      <c r="B112" s="19">
        <v>11.361643835616439</v>
      </c>
      <c r="C112" s="18">
        <v>4</v>
      </c>
      <c r="D112" s="28" t="s">
        <v>10</v>
      </c>
      <c r="E112" s="5">
        <v>11</v>
      </c>
      <c r="F112" s="28">
        <v>-0.15000000000000002</v>
      </c>
      <c r="G112" s="5">
        <v>-0.42857142857142866</v>
      </c>
      <c r="H112" s="28">
        <v>0.65</v>
      </c>
      <c r="I112" s="21">
        <v>0.6</v>
      </c>
      <c r="J112" s="5">
        <v>0.5</v>
      </c>
      <c r="K112" s="29">
        <v>0</v>
      </c>
      <c r="L112" s="29">
        <v>0</v>
      </c>
      <c r="M112">
        <f>(H112-0.586273292)/0.138419652</f>
        <v>0.46038772009049711</v>
      </c>
      <c r="N112" t="s">
        <v>84</v>
      </c>
      <c r="O112" s="25" t="s">
        <v>86</v>
      </c>
      <c r="P112" s="5">
        <v>0.6</v>
      </c>
      <c r="Q112" t="str">
        <f t="shared" si="2"/>
        <v>high11</v>
      </c>
      <c r="R112" s="5">
        <v>10</v>
      </c>
      <c r="S112">
        <v>81</v>
      </c>
      <c r="T112" t="s">
        <v>98</v>
      </c>
    </row>
    <row r="113" spans="1:20" x14ac:dyDescent="0.2">
      <c r="A113" s="28">
        <v>1547</v>
      </c>
      <c r="B113" s="18">
        <v>13.178082191780822</v>
      </c>
      <c r="C113" s="18">
        <v>5</v>
      </c>
      <c r="D113" s="28" t="s">
        <v>9</v>
      </c>
      <c r="E113" s="5">
        <v>5</v>
      </c>
      <c r="F113" s="28">
        <v>0</v>
      </c>
      <c r="G113" s="5">
        <v>0</v>
      </c>
      <c r="H113" s="28">
        <v>0.85</v>
      </c>
      <c r="I113" s="21">
        <v>0.7</v>
      </c>
      <c r="J113" s="5">
        <v>0.85</v>
      </c>
      <c r="K113" s="29">
        <v>6.6666666666666721E-2</v>
      </c>
      <c r="L113" s="29">
        <v>0.30769230769230799</v>
      </c>
      <c r="M113">
        <f>(H113-0.79621118)/0.104759364</f>
        <v>0.51345118895528963</v>
      </c>
      <c r="N113" t="s">
        <v>84</v>
      </c>
      <c r="O113" s="25" t="s">
        <v>86</v>
      </c>
      <c r="P113" s="5">
        <v>0.75</v>
      </c>
      <c r="Q113" t="str">
        <f t="shared" si="2"/>
        <v>high5</v>
      </c>
      <c r="R113" s="5">
        <v>9</v>
      </c>
      <c r="T113" s="22" t="s">
        <v>96</v>
      </c>
    </row>
    <row r="114" spans="1:20" x14ac:dyDescent="0.2">
      <c r="A114" s="28">
        <v>1547</v>
      </c>
      <c r="B114" s="18">
        <v>13.178082191780822</v>
      </c>
      <c r="C114" s="20">
        <v>5</v>
      </c>
      <c r="D114" s="28" t="s">
        <v>9</v>
      </c>
      <c r="E114" s="5">
        <v>8</v>
      </c>
      <c r="F114" s="28">
        <v>0.14999999999999991</v>
      </c>
      <c r="G114" s="5">
        <v>0.74999999999999978</v>
      </c>
      <c r="H114" s="28">
        <v>0.8</v>
      </c>
      <c r="I114" s="21">
        <v>0.7</v>
      </c>
      <c r="J114" s="5">
        <v>0.95</v>
      </c>
      <c r="K114" s="29">
        <v>6.6666666666666721E-2</v>
      </c>
      <c r="L114" s="29">
        <v>0.30769230769230799</v>
      </c>
      <c r="M114">
        <f>(H114-0.722919255)/0.136492219</f>
        <v>0.56472629403145735</v>
      </c>
      <c r="N114" t="s">
        <v>84</v>
      </c>
      <c r="O114" s="25" t="s">
        <v>86</v>
      </c>
      <c r="P114" s="5">
        <v>0.75</v>
      </c>
      <c r="Q114" t="str">
        <f t="shared" si="2"/>
        <v>high8</v>
      </c>
      <c r="R114" s="5">
        <v>9</v>
      </c>
      <c r="T114" s="22" t="s">
        <v>96</v>
      </c>
    </row>
    <row r="115" spans="1:20" x14ac:dyDescent="0.2">
      <c r="A115" s="28">
        <v>1547</v>
      </c>
      <c r="B115" s="18">
        <v>13.178082191780822</v>
      </c>
      <c r="C115" s="18">
        <v>5</v>
      </c>
      <c r="D115" s="28" t="s">
        <v>9</v>
      </c>
      <c r="E115" s="5">
        <v>11</v>
      </c>
      <c r="F115" s="28">
        <v>5.0000000000000044E-2</v>
      </c>
      <c r="G115" s="5">
        <v>0.1666666666666668</v>
      </c>
      <c r="H115" s="28">
        <v>0.7</v>
      </c>
      <c r="I115" s="21">
        <v>0.7</v>
      </c>
      <c r="J115" s="5">
        <v>0.75</v>
      </c>
      <c r="K115" s="29">
        <v>6.6666666666666721E-2</v>
      </c>
      <c r="L115" s="29">
        <v>0.30769230769230799</v>
      </c>
      <c r="M115">
        <f>(H115-0.586273292)/0.138419652</f>
        <v>0.82160810518437044</v>
      </c>
      <c r="N115" t="s">
        <v>84</v>
      </c>
      <c r="O115" s="25" t="s">
        <v>86</v>
      </c>
      <c r="P115" s="5">
        <v>0.75</v>
      </c>
      <c r="Q115" t="str">
        <f t="shared" si="2"/>
        <v>high11</v>
      </c>
      <c r="R115" s="5">
        <v>9</v>
      </c>
      <c r="T115" s="22" t="s">
        <v>96</v>
      </c>
    </row>
    <row r="116" spans="1:20" x14ac:dyDescent="0.2">
      <c r="A116" s="28">
        <v>1567</v>
      </c>
      <c r="B116" s="19">
        <v>11.076712328767123</v>
      </c>
      <c r="C116" s="18">
        <v>4</v>
      </c>
      <c r="D116" s="28" t="s">
        <v>10</v>
      </c>
      <c r="E116" s="5">
        <v>5</v>
      </c>
      <c r="F116" s="28">
        <v>0</v>
      </c>
      <c r="G116" s="5">
        <v>0</v>
      </c>
      <c r="H116" s="28">
        <v>0.95</v>
      </c>
      <c r="I116" s="21">
        <v>0.85</v>
      </c>
      <c r="J116" s="5">
        <v>0.95</v>
      </c>
      <c r="K116" s="29">
        <v>3.3333333333333215E-2</v>
      </c>
      <c r="L116" s="29">
        <v>0.19999999999999934</v>
      </c>
      <c r="M116">
        <f>(H116-0.79621118)/0.104759364</f>
        <v>1.4680197943927948</v>
      </c>
      <c r="N116" t="s">
        <v>84</v>
      </c>
      <c r="O116" s="25" t="s">
        <v>86</v>
      </c>
      <c r="P116" s="5">
        <v>0.4</v>
      </c>
      <c r="Q116" t="str">
        <f t="shared" si="2"/>
        <v>high5</v>
      </c>
      <c r="R116" s="21">
        <v>10</v>
      </c>
      <c r="S116">
        <v>83</v>
      </c>
      <c r="T116" t="s">
        <v>91</v>
      </c>
    </row>
    <row r="117" spans="1:20" x14ac:dyDescent="0.2">
      <c r="A117" s="28">
        <v>1567</v>
      </c>
      <c r="B117" s="19">
        <v>11.076712328767123</v>
      </c>
      <c r="C117" s="18">
        <v>4</v>
      </c>
      <c r="D117" s="28" t="s">
        <v>10</v>
      </c>
      <c r="E117" s="5">
        <v>8</v>
      </c>
      <c r="F117" s="28">
        <v>-5.0000000000000044E-2</v>
      </c>
      <c r="G117" s="5">
        <v>-0.50000000000000056</v>
      </c>
      <c r="H117" s="28">
        <v>0.9</v>
      </c>
      <c r="I117" s="21">
        <v>0.85</v>
      </c>
      <c r="J117" s="5">
        <v>0.85</v>
      </c>
      <c r="K117" s="29">
        <v>3.3333333333333215E-2</v>
      </c>
      <c r="L117" s="29">
        <v>0.19999999999999934</v>
      </c>
      <c r="M117">
        <f>(H117-0.722919255)/0.136492219</f>
        <v>1.2973687899381285</v>
      </c>
      <c r="N117" t="s">
        <v>84</v>
      </c>
      <c r="O117" s="25" t="s">
        <v>86</v>
      </c>
      <c r="P117" s="5">
        <v>0.4</v>
      </c>
      <c r="Q117" t="str">
        <f t="shared" si="2"/>
        <v>high8</v>
      </c>
      <c r="R117" s="21">
        <v>10</v>
      </c>
      <c r="S117">
        <v>83</v>
      </c>
      <c r="T117" t="s">
        <v>91</v>
      </c>
    </row>
    <row r="118" spans="1:20" x14ac:dyDescent="0.2">
      <c r="A118" s="28">
        <v>1567</v>
      </c>
      <c r="B118" s="19">
        <v>11.076712328767123</v>
      </c>
      <c r="C118" s="18">
        <v>4</v>
      </c>
      <c r="D118" s="28" t="s">
        <v>10</v>
      </c>
      <c r="E118" s="5">
        <v>11</v>
      </c>
      <c r="F118" s="28">
        <v>0.15000000000000002</v>
      </c>
      <c r="G118" s="5">
        <v>0.42857142857142866</v>
      </c>
      <c r="H118" s="28">
        <v>0.65</v>
      </c>
      <c r="I118" s="21">
        <v>0.85</v>
      </c>
      <c r="J118" s="5">
        <v>0.8</v>
      </c>
      <c r="K118" s="29">
        <v>3.3333333333333215E-2</v>
      </c>
      <c r="L118" s="29">
        <v>0.19999999999999934</v>
      </c>
      <c r="M118">
        <f>(H118-0.586273292)/0.138419652</f>
        <v>0.46038772009049711</v>
      </c>
      <c r="N118" t="s">
        <v>84</v>
      </c>
      <c r="O118" s="25" t="s">
        <v>86</v>
      </c>
      <c r="P118" s="5">
        <v>0.4</v>
      </c>
      <c r="Q118" t="str">
        <f t="shared" si="2"/>
        <v>high11</v>
      </c>
      <c r="R118" s="21">
        <v>10</v>
      </c>
      <c r="S118">
        <v>83</v>
      </c>
      <c r="T118" t="s">
        <v>91</v>
      </c>
    </row>
    <row r="119" spans="1:20" x14ac:dyDescent="0.2">
      <c r="A119" s="28">
        <v>1572</v>
      </c>
      <c r="B119" s="18">
        <v>11.323287671232876</v>
      </c>
      <c r="C119" s="18">
        <v>4</v>
      </c>
      <c r="D119" s="28" t="s">
        <v>10</v>
      </c>
      <c r="E119" s="5">
        <v>5</v>
      </c>
      <c r="F119" s="28">
        <v>4.9999999999999933E-2</v>
      </c>
      <c r="G119" s="5">
        <v>0.49999999999999944</v>
      </c>
      <c r="H119" s="28">
        <v>0.9</v>
      </c>
      <c r="I119" s="21">
        <v>0.6</v>
      </c>
      <c r="J119" s="5">
        <v>0.95</v>
      </c>
      <c r="K119" s="29">
        <v>-1.6666666666666607E-2</v>
      </c>
      <c r="L119" s="29">
        <v>-9.0909090909090634E-2</v>
      </c>
      <c r="M119">
        <f>(H119-0.79621118)/0.104759364</f>
        <v>0.99073549167404273</v>
      </c>
      <c r="N119" t="s">
        <v>84</v>
      </c>
      <c r="O119" s="25" t="s">
        <v>86</v>
      </c>
      <c r="P119" s="5">
        <v>0.45</v>
      </c>
      <c r="Q119" t="str">
        <f t="shared" si="2"/>
        <v>high5</v>
      </c>
      <c r="R119" s="5">
        <v>0</v>
      </c>
      <c r="S119">
        <v>91</v>
      </c>
      <c r="T119" t="s">
        <v>91</v>
      </c>
    </row>
    <row r="120" spans="1:20" x14ac:dyDescent="0.2">
      <c r="A120" s="28">
        <v>1572</v>
      </c>
      <c r="B120" s="18">
        <v>11.323287671232876</v>
      </c>
      <c r="C120" s="18">
        <v>4</v>
      </c>
      <c r="D120" s="28" t="s">
        <v>10</v>
      </c>
      <c r="E120" s="5">
        <v>8</v>
      </c>
      <c r="F120" s="28">
        <v>-0.19999999999999996</v>
      </c>
      <c r="G120" s="5">
        <v>-1.3333333333333328</v>
      </c>
      <c r="H120" s="28">
        <v>0.85</v>
      </c>
      <c r="I120" s="21">
        <v>0.6</v>
      </c>
      <c r="J120" s="5">
        <v>0.65</v>
      </c>
      <c r="K120" s="29">
        <v>-1.6666666666666607E-2</v>
      </c>
      <c r="L120" s="29">
        <v>-9.0909090909090634E-2</v>
      </c>
      <c r="M120">
        <f>(H120-0.722919255)/0.136492219</f>
        <v>0.93104754198479256</v>
      </c>
      <c r="N120" t="s">
        <v>84</v>
      </c>
      <c r="O120" s="25" t="s">
        <v>86</v>
      </c>
      <c r="P120" s="5">
        <v>0.45</v>
      </c>
      <c r="Q120" t="str">
        <f t="shared" si="2"/>
        <v>high8</v>
      </c>
      <c r="R120" s="5">
        <v>0</v>
      </c>
      <c r="S120">
        <v>91</v>
      </c>
      <c r="T120" t="s">
        <v>91</v>
      </c>
    </row>
    <row r="121" spans="1:20" x14ac:dyDescent="0.2">
      <c r="A121" s="28">
        <v>1572</v>
      </c>
      <c r="B121" s="18">
        <v>11.323287671232876</v>
      </c>
      <c r="C121" s="18">
        <v>4</v>
      </c>
      <c r="D121" s="28" t="s">
        <v>10</v>
      </c>
      <c r="E121" s="5">
        <v>11</v>
      </c>
      <c r="F121" s="28">
        <v>0.10000000000000009</v>
      </c>
      <c r="G121" s="5">
        <v>0.33333333333333359</v>
      </c>
      <c r="H121" s="28">
        <v>0.7</v>
      </c>
      <c r="I121" s="21">
        <v>0.6</v>
      </c>
      <c r="J121" s="5">
        <v>0.8</v>
      </c>
      <c r="K121" s="29">
        <v>-1.6666666666666607E-2</v>
      </c>
      <c r="L121" s="29">
        <v>-9.0909090909090634E-2</v>
      </c>
      <c r="M121">
        <f>(H121-0.586273292)/0.138419652</f>
        <v>0.82160810518437044</v>
      </c>
      <c r="N121" t="s">
        <v>84</v>
      </c>
      <c r="O121" s="25" t="s">
        <v>86</v>
      </c>
      <c r="P121" s="5">
        <v>0.45</v>
      </c>
      <c r="Q121" t="str">
        <f t="shared" si="2"/>
        <v>high11</v>
      </c>
      <c r="R121" s="5">
        <v>0</v>
      </c>
      <c r="S121">
        <v>91</v>
      </c>
      <c r="T121" t="s">
        <v>91</v>
      </c>
    </row>
    <row r="122" spans="1:20" x14ac:dyDescent="0.2">
      <c r="A122" s="28">
        <v>1607</v>
      </c>
      <c r="B122" s="18">
        <v>12.69041095890411</v>
      </c>
      <c r="C122" s="20">
        <v>5</v>
      </c>
      <c r="D122" s="28" t="s">
        <v>10</v>
      </c>
      <c r="E122" s="5">
        <v>5</v>
      </c>
      <c r="F122" s="28">
        <v>0</v>
      </c>
      <c r="G122" s="5">
        <v>0</v>
      </c>
      <c r="H122" s="28">
        <v>0.8</v>
      </c>
      <c r="I122" s="21">
        <v>0.7</v>
      </c>
      <c r="J122" s="5">
        <v>0.8</v>
      </c>
      <c r="K122" s="29">
        <v>4.9999999999999822E-2</v>
      </c>
      <c r="L122" s="29">
        <v>0.18749999999999939</v>
      </c>
      <c r="M122">
        <f>(H122-0.79621118)/0.104759364</f>
        <v>3.6166886236537542E-2</v>
      </c>
      <c r="N122" t="s">
        <v>83</v>
      </c>
      <c r="O122" s="25" t="s">
        <v>86</v>
      </c>
      <c r="P122" s="5">
        <v>0.35</v>
      </c>
      <c r="Q122" t="str">
        <f t="shared" si="2"/>
        <v>medium5</v>
      </c>
      <c r="R122" s="5">
        <v>8</v>
      </c>
      <c r="S122">
        <v>84</v>
      </c>
      <c r="T122" t="s">
        <v>91</v>
      </c>
    </row>
    <row r="123" spans="1:20" x14ac:dyDescent="0.2">
      <c r="A123" s="28">
        <v>1607</v>
      </c>
      <c r="B123" s="18">
        <v>12.69041095890411</v>
      </c>
      <c r="C123" s="18">
        <v>5</v>
      </c>
      <c r="D123" s="28" t="s">
        <v>10</v>
      </c>
      <c r="E123" s="5">
        <v>8</v>
      </c>
      <c r="F123" s="28">
        <v>4.9999999999999933E-2</v>
      </c>
      <c r="G123" s="5">
        <v>0.24999999999999972</v>
      </c>
      <c r="H123" s="28">
        <v>0.8</v>
      </c>
      <c r="I123" s="21">
        <v>0.7</v>
      </c>
      <c r="J123" s="5">
        <v>0.85</v>
      </c>
      <c r="K123" s="29">
        <v>4.9999999999999822E-2</v>
      </c>
      <c r="L123" s="29">
        <v>0.18749999999999939</v>
      </c>
      <c r="M123">
        <f>(H123-0.722919255)/0.136492219</f>
        <v>0.56472629403145735</v>
      </c>
      <c r="N123" t="s">
        <v>84</v>
      </c>
      <c r="O123" s="25" t="s">
        <v>86</v>
      </c>
      <c r="P123" s="5">
        <v>0.35</v>
      </c>
      <c r="Q123" t="str">
        <f t="shared" si="2"/>
        <v>high8</v>
      </c>
      <c r="R123" s="5">
        <v>8</v>
      </c>
      <c r="S123">
        <v>84</v>
      </c>
      <c r="T123" t="s">
        <v>91</v>
      </c>
    </row>
    <row r="124" spans="1:20" x14ac:dyDescent="0.2">
      <c r="A124" s="28">
        <v>1607</v>
      </c>
      <c r="B124" s="18">
        <v>12.69041095890411</v>
      </c>
      <c r="C124" s="20">
        <v>5</v>
      </c>
      <c r="D124" s="28" t="s">
        <v>10</v>
      </c>
      <c r="E124" s="5">
        <v>11</v>
      </c>
      <c r="F124" s="28">
        <v>9.9999999999999978E-2</v>
      </c>
      <c r="G124" s="5">
        <v>0.24999999999999994</v>
      </c>
      <c r="H124" s="28">
        <v>0.6</v>
      </c>
      <c r="I124" s="21">
        <v>0.7</v>
      </c>
      <c r="J124" s="5">
        <v>0.7</v>
      </c>
      <c r="K124" s="29">
        <v>4.9999999999999822E-2</v>
      </c>
      <c r="L124" s="29">
        <v>0.18749999999999939</v>
      </c>
      <c r="M124">
        <f>(H124-0.586273292)/0.138419652</f>
        <v>9.9167334996622988E-2</v>
      </c>
      <c r="N124" t="s">
        <v>83</v>
      </c>
      <c r="O124" s="25" t="s">
        <v>86</v>
      </c>
      <c r="P124" s="5">
        <v>0.35</v>
      </c>
      <c r="Q124" t="str">
        <f t="shared" si="2"/>
        <v>medium11</v>
      </c>
      <c r="R124" s="5">
        <v>8</v>
      </c>
      <c r="S124">
        <v>84</v>
      </c>
      <c r="T124" t="s">
        <v>91</v>
      </c>
    </row>
    <row r="125" spans="1:20" x14ac:dyDescent="0.2">
      <c r="A125" s="28">
        <v>1616</v>
      </c>
      <c r="B125" s="19">
        <v>10.854794520547944</v>
      </c>
      <c r="C125" s="18">
        <v>4</v>
      </c>
      <c r="D125" s="28" t="s">
        <v>9</v>
      </c>
      <c r="E125" s="5">
        <v>5</v>
      </c>
      <c r="F125" s="28">
        <v>9.9999999999999978E-2</v>
      </c>
      <c r="G125" s="5">
        <v>0.66666666666666641</v>
      </c>
      <c r="H125" s="28">
        <v>0.85</v>
      </c>
      <c r="I125" s="21">
        <v>0.8</v>
      </c>
      <c r="J125" s="5">
        <v>0.95</v>
      </c>
      <c r="K125" s="29">
        <v>0.1333333333333333</v>
      </c>
      <c r="L125" s="29">
        <v>0.53333333333333321</v>
      </c>
      <c r="M125">
        <f>(H125-0.79621118)/0.104759364</f>
        <v>0.51345118895528963</v>
      </c>
      <c r="N125" t="s">
        <v>84</v>
      </c>
      <c r="O125" s="25" t="s">
        <v>86</v>
      </c>
      <c r="P125" s="5">
        <v>0.65</v>
      </c>
      <c r="Q125" t="str">
        <f t="shared" si="2"/>
        <v>high5</v>
      </c>
      <c r="R125" s="5">
        <v>9</v>
      </c>
      <c r="S125">
        <v>76</v>
      </c>
      <c r="T125" s="22" t="s">
        <v>96</v>
      </c>
    </row>
    <row r="126" spans="1:20" x14ac:dyDescent="0.2">
      <c r="A126" s="28">
        <v>1616</v>
      </c>
      <c r="B126" s="19">
        <v>10.854794520547944</v>
      </c>
      <c r="C126" s="18">
        <v>4</v>
      </c>
      <c r="D126" s="28" t="s">
        <v>9</v>
      </c>
      <c r="E126" s="5">
        <v>8</v>
      </c>
      <c r="F126" s="28">
        <v>4.9999999999999933E-2</v>
      </c>
      <c r="G126" s="5">
        <v>0.24999999999999972</v>
      </c>
      <c r="H126" s="28">
        <v>0.8</v>
      </c>
      <c r="I126" s="21">
        <v>0.8</v>
      </c>
      <c r="J126" s="5">
        <v>0.85</v>
      </c>
      <c r="K126" s="29">
        <v>0.1333333333333333</v>
      </c>
      <c r="L126" s="29">
        <v>0.53333333333333321</v>
      </c>
      <c r="M126">
        <f>(H126-0.722919255)/0.136492219</f>
        <v>0.56472629403145735</v>
      </c>
      <c r="N126" t="s">
        <v>84</v>
      </c>
      <c r="O126" s="25" t="s">
        <v>86</v>
      </c>
      <c r="P126" s="5">
        <v>0.65</v>
      </c>
      <c r="Q126" t="str">
        <f t="shared" si="2"/>
        <v>high8</v>
      </c>
      <c r="R126" s="5">
        <v>9</v>
      </c>
      <c r="S126">
        <v>76</v>
      </c>
      <c r="T126" s="22" t="s">
        <v>96</v>
      </c>
    </row>
    <row r="127" spans="1:20" x14ac:dyDescent="0.2">
      <c r="A127" s="28">
        <v>1616</v>
      </c>
      <c r="B127" s="19">
        <v>10.854794520547944</v>
      </c>
      <c r="C127" s="18">
        <v>4</v>
      </c>
      <c r="D127" s="28" t="s">
        <v>9</v>
      </c>
      <c r="E127" s="5">
        <v>11</v>
      </c>
      <c r="F127" s="28">
        <v>0.25</v>
      </c>
      <c r="G127" s="5">
        <v>0.625</v>
      </c>
      <c r="H127" s="28">
        <v>0.6</v>
      </c>
      <c r="I127" s="21">
        <v>0.8</v>
      </c>
      <c r="J127" s="5">
        <v>0.85</v>
      </c>
      <c r="K127" s="29">
        <v>0.1333333333333333</v>
      </c>
      <c r="L127" s="29">
        <v>0.53333333333333321</v>
      </c>
      <c r="M127">
        <f>(H127-0.586273292)/0.138419652</f>
        <v>9.9167334996622988E-2</v>
      </c>
      <c r="N127" t="s">
        <v>83</v>
      </c>
      <c r="O127" s="25" t="s">
        <v>86</v>
      </c>
      <c r="P127" s="5">
        <v>0.65</v>
      </c>
      <c r="Q127" t="str">
        <f t="shared" si="2"/>
        <v>medium11</v>
      </c>
      <c r="R127" s="5">
        <v>9</v>
      </c>
      <c r="S127">
        <v>76</v>
      </c>
      <c r="T127" s="22" t="s">
        <v>96</v>
      </c>
    </row>
    <row r="128" spans="1:20" x14ac:dyDescent="0.2">
      <c r="A128" s="28">
        <v>1645</v>
      </c>
      <c r="B128" s="19">
        <v>12.849315068493151</v>
      </c>
      <c r="C128" s="20">
        <v>5</v>
      </c>
      <c r="D128" s="28" t="s">
        <v>10</v>
      </c>
      <c r="E128" s="5">
        <v>5</v>
      </c>
      <c r="F128" s="28">
        <v>-9.9999999999999978E-2</v>
      </c>
      <c r="G128" s="5">
        <v>-0.66666666666666641</v>
      </c>
      <c r="H128" s="28">
        <v>0.85</v>
      </c>
      <c r="I128" s="21">
        <v>0.45</v>
      </c>
      <c r="J128" s="5">
        <v>0.75</v>
      </c>
      <c r="K128" s="29">
        <v>-8.3333333333333329E-2</v>
      </c>
      <c r="L128" s="29">
        <v>-0.33333333333333348</v>
      </c>
      <c r="M128">
        <f>(H128-0.79621118)/0.104759364</f>
        <v>0.51345118895528963</v>
      </c>
      <c r="N128" t="s">
        <v>84</v>
      </c>
      <c r="O128" s="25" t="s">
        <v>86</v>
      </c>
      <c r="P128" s="5">
        <v>0.35</v>
      </c>
      <c r="Q128" t="str">
        <f t="shared" si="2"/>
        <v>high5</v>
      </c>
      <c r="R128" s="21">
        <v>10</v>
      </c>
      <c r="S128">
        <v>84</v>
      </c>
      <c r="T128" t="s">
        <v>98</v>
      </c>
    </row>
    <row r="129" spans="1:20" x14ac:dyDescent="0.2">
      <c r="A129" s="28">
        <v>1645</v>
      </c>
      <c r="B129" s="19">
        <v>12.849315068493151</v>
      </c>
      <c r="C129" s="18">
        <v>5</v>
      </c>
      <c r="D129" s="28" t="s">
        <v>10</v>
      </c>
      <c r="E129" s="5">
        <v>8</v>
      </c>
      <c r="F129" s="28">
        <v>-0.25</v>
      </c>
      <c r="G129" s="5">
        <v>-1.6666666666666665</v>
      </c>
      <c r="H129" s="28">
        <v>0.85</v>
      </c>
      <c r="I129" s="21">
        <v>0.45</v>
      </c>
      <c r="J129" s="5">
        <v>0.6</v>
      </c>
      <c r="K129" s="29">
        <v>-8.3333333333333329E-2</v>
      </c>
      <c r="L129" s="29">
        <v>-0.33333333333333348</v>
      </c>
      <c r="M129">
        <f>(H129-0.722919255)/0.136492219</f>
        <v>0.93104754198479256</v>
      </c>
      <c r="N129" t="s">
        <v>84</v>
      </c>
      <c r="O129" s="25" t="s">
        <v>86</v>
      </c>
      <c r="P129" s="5">
        <v>0.35</v>
      </c>
      <c r="Q129" t="str">
        <f t="shared" si="2"/>
        <v>high8</v>
      </c>
      <c r="R129" s="21">
        <v>10</v>
      </c>
      <c r="S129">
        <v>84</v>
      </c>
      <c r="T129" t="s">
        <v>98</v>
      </c>
    </row>
    <row r="130" spans="1:20" x14ac:dyDescent="0.2">
      <c r="A130" s="28">
        <v>1645</v>
      </c>
      <c r="B130" s="19">
        <v>12.849315068493151</v>
      </c>
      <c r="C130" s="20">
        <v>5</v>
      </c>
      <c r="D130" s="28" t="s">
        <v>10</v>
      </c>
      <c r="E130" s="5">
        <v>11</v>
      </c>
      <c r="F130" s="28">
        <v>9.9999999999999978E-2</v>
      </c>
      <c r="G130" s="5">
        <v>0.22222222222222218</v>
      </c>
      <c r="H130" s="28">
        <v>0.55000000000000004</v>
      </c>
      <c r="I130" s="21">
        <v>0.45</v>
      </c>
      <c r="J130" s="5">
        <v>0.65</v>
      </c>
      <c r="K130" s="29">
        <v>-8.3333333333333329E-2</v>
      </c>
      <c r="L130" s="29">
        <v>-0.33333333333333348</v>
      </c>
      <c r="M130">
        <f>(H130-0.586273292)/0.138419652</f>
        <v>-0.26205305009725033</v>
      </c>
      <c r="N130" t="s">
        <v>83</v>
      </c>
      <c r="O130" s="25" t="s">
        <v>86</v>
      </c>
      <c r="P130" s="5">
        <v>0.35</v>
      </c>
      <c r="Q130" t="str">
        <f t="shared" si="2"/>
        <v>medium11</v>
      </c>
      <c r="R130" s="21">
        <v>10</v>
      </c>
      <c r="S130">
        <v>84</v>
      </c>
      <c r="T130" t="s">
        <v>98</v>
      </c>
    </row>
    <row r="131" spans="1:20" x14ac:dyDescent="0.2">
      <c r="A131" s="28">
        <v>1676</v>
      </c>
      <c r="B131" s="18">
        <v>7.26</v>
      </c>
      <c r="C131" s="18">
        <v>2</v>
      </c>
      <c r="D131" s="28" t="s">
        <v>9</v>
      </c>
      <c r="E131" s="5">
        <v>5</v>
      </c>
      <c r="F131" s="28">
        <v>-4.9999999999999933E-2</v>
      </c>
      <c r="G131" s="5">
        <v>-0.99999999999999778</v>
      </c>
      <c r="H131" s="28">
        <v>0.95</v>
      </c>
      <c r="I131" s="21">
        <v>0.75</v>
      </c>
      <c r="J131" s="5">
        <v>0.9</v>
      </c>
      <c r="K131" s="29">
        <v>0</v>
      </c>
      <c r="L131" s="29">
        <v>0</v>
      </c>
      <c r="M131">
        <f>(H131-0.79621118)/0.104759364</f>
        <v>1.4680197943927948</v>
      </c>
      <c r="N131" t="s">
        <v>84</v>
      </c>
      <c r="O131" s="25" t="s">
        <v>85</v>
      </c>
      <c r="P131" s="5">
        <v>0.55000000000000004</v>
      </c>
      <c r="Q131" t="str">
        <f t="shared" si="2"/>
        <v>high5</v>
      </c>
      <c r="R131" s="21">
        <v>10</v>
      </c>
      <c r="S131">
        <v>66</v>
      </c>
      <c r="T131" t="s">
        <v>98</v>
      </c>
    </row>
    <row r="132" spans="1:20" x14ac:dyDescent="0.2">
      <c r="A132" s="28">
        <v>1676</v>
      </c>
      <c r="B132" s="18">
        <v>7.26</v>
      </c>
      <c r="C132" s="18">
        <v>2</v>
      </c>
      <c r="D132" s="28" t="s">
        <v>9</v>
      </c>
      <c r="E132" s="5">
        <v>8</v>
      </c>
      <c r="F132" s="28">
        <v>-5.0000000000000044E-2</v>
      </c>
      <c r="G132" s="5">
        <v>-0.25000000000000028</v>
      </c>
      <c r="H132" s="28">
        <v>0.8</v>
      </c>
      <c r="I132" s="21">
        <v>0.75</v>
      </c>
      <c r="J132" s="5">
        <v>0.75</v>
      </c>
      <c r="K132" s="29">
        <v>0</v>
      </c>
      <c r="L132" s="29">
        <v>0</v>
      </c>
      <c r="M132">
        <f>(H132-0.722919255)/0.136492219</f>
        <v>0.56472629403145735</v>
      </c>
      <c r="N132" t="s">
        <v>84</v>
      </c>
      <c r="O132" s="25" t="s">
        <v>85</v>
      </c>
      <c r="P132" s="5">
        <v>0.55000000000000004</v>
      </c>
      <c r="Q132" t="str">
        <f t="shared" si="2"/>
        <v>high8</v>
      </c>
      <c r="R132" s="21">
        <v>10</v>
      </c>
      <c r="S132">
        <v>66</v>
      </c>
      <c r="T132" t="s">
        <v>98</v>
      </c>
    </row>
    <row r="133" spans="1:20" x14ac:dyDescent="0.2">
      <c r="A133" s="28">
        <v>1676</v>
      </c>
      <c r="B133" s="18">
        <v>7.26</v>
      </c>
      <c r="C133" s="18">
        <v>2</v>
      </c>
      <c r="D133" s="28" t="s">
        <v>9</v>
      </c>
      <c r="E133" s="5">
        <v>11</v>
      </c>
      <c r="F133" s="28">
        <v>9.9999999999999978E-2</v>
      </c>
      <c r="G133" s="5">
        <v>0.22222222222222218</v>
      </c>
      <c r="H133" s="28">
        <v>0.55000000000000004</v>
      </c>
      <c r="I133" s="21">
        <v>0.75</v>
      </c>
      <c r="J133" s="5">
        <v>0.65</v>
      </c>
      <c r="K133" s="29">
        <v>0</v>
      </c>
      <c r="L133" s="29">
        <v>0</v>
      </c>
      <c r="M133">
        <f>(H133-0.586273292)/0.138419652</f>
        <v>-0.26205305009725033</v>
      </c>
      <c r="N133" t="s">
        <v>83</v>
      </c>
      <c r="O133" s="25" t="s">
        <v>85</v>
      </c>
      <c r="P133" s="5">
        <v>0.55000000000000004</v>
      </c>
      <c r="Q133" t="str">
        <f t="shared" si="2"/>
        <v>medium11</v>
      </c>
      <c r="R133" s="21">
        <v>10</v>
      </c>
      <c r="S133">
        <v>66</v>
      </c>
      <c r="T133" t="s">
        <v>98</v>
      </c>
    </row>
    <row r="134" spans="1:20" x14ac:dyDescent="0.2">
      <c r="A134" s="28">
        <v>1715</v>
      </c>
      <c r="B134" s="18">
        <v>7.44</v>
      </c>
      <c r="C134" s="18">
        <v>2</v>
      </c>
      <c r="D134" s="28" t="s">
        <v>10</v>
      </c>
      <c r="E134" s="5">
        <v>5</v>
      </c>
      <c r="F134" s="28">
        <v>5.0000000000000044E-2</v>
      </c>
      <c r="G134" s="5">
        <v>0.20000000000000018</v>
      </c>
      <c r="H134" s="28">
        <v>0.75</v>
      </c>
      <c r="I134" s="21">
        <v>0.55000000000000004</v>
      </c>
      <c r="J134" s="5">
        <v>0.8</v>
      </c>
      <c r="K134" s="29">
        <v>5.0000000000000121E-2</v>
      </c>
      <c r="L134" s="29">
        <v>0.20000000000000062</v>
      </c>
      <c r="M134">
        <f>(H134-0.79621118)/0.104759364</f>
        <v>-0.44111741648221559</v>
      </c>
      <c r="N134" t="s">
        <v>82</v>
      </c>
      <c r="O134" s="25" t="s">
        <v>85</v>
      </c>
      <c r="P134" s="5">
        <v>0.5</v>
      </c>
      <c r="Q134" t="str">
        <f t="shared" si="2"/>
        <v>low5</v>
      </c>
      <c r="R134" s="5">
        <v>9</v>
      </c>
      <c r="S134">
        <v>74</v>
      </c>
      <c r="T134" t="s">
        <v>91</v>
      </c>
    </row>
    <row r="135" spans="1:20" x14ac:dyDescent="0.2">
      <c r="A135" s="28">
        <v>1715</v>
      </c>
      <c r="B135" s="18">
        <v>7.44</v>
      </c>
      <c r="C135" s="18">
        <v>2</v>
      </c>
      <c r="D135" s="28" t="s">
        <v>10</v>
      </c>
      <c r="E135" s="5">
        <v>8</v>
      </c>
      <c r="F135" s="28">
        <v>0</v>
      </c>
      <c r="G135" s="5">
        <v>0</v>
      </c>
      <c r="H135" s="28">
        <v>0.8</v>
      </c>
      <c r="I135" s="21">
        <v>0.55000000000000004</v>
      </c>
      <c r="J135" s="5">
        <v>0.8</v>
      </c>
      <c r="K135" s="29">
        <v>5.0000000000000121E-2</v>
      </c>
      <c r="L135" s="29">
        <v>0.20000000000000062</v>
      </c>
      <c r="M135">
        <f>(H135-0.722919255)/0.136492219</f>
        <v>0.56472629403145735</v>
      </c>
      <c r="N135" t="s">
        <v>84</v>
      </c>
      <c r="O135" s="25" t="s">
        <v>85</v>
      </c>
      <c r="P135" s="5">
        <v>0.5</v>
      </c>
      <c r="Q135" t="str">
        <f t="shared" si="2"/>
        <v>high8</v>
      </c>
      <c r="R135" s="5">
        <v>9</v>
      </c>
      <c r="S135">
        <v>74</v>
      </c>
      <c r="T135" t="s">
        <v>91</v>
      </c>
    </row>
    <row r="136" spans="1:20" x14ac:dyDescent="0.2">
      <c r="A136" s="28">
        <v>1715</v>
      </c>
      <c r="B136" s="18">
        <v>7.44</v>
      </c>
      <c r="C136" s="18">
        <v>2</v>
      </c>
      <c r="D136" s="28" t="s">
        <v>10</v>
      </c>
      <c r="E136" s="5">
        <v>11</v>
      </c>
      <c r="F136" s="28">
        <v>0.10000000000000009</v>
      </c>
      <c r="G136" s="5">
        <v>0.33333333333333359</v>
      </c>
      <c r="H136" s="28">
        <v>0.7</v>
      </c>
      <c r="I136" s="21">
        <v>0.55000000000000004</v>
      </c>
      <c r="J136" s="5">
        <v>0.8</v>
      </c>
      <c r="K136" s="29">
        <v>5.0000000000000121E-2</v>
      </c>
      <c r="L136" s="29">
        <v>0.20000000000000062</v>
      </c>
      <c r="M136">
        <f>(H136-0.586273292)/0.138419652</f>
        <v>0.82160810518437044</v>
      </c>
      <c r="N136" t="s">
        <v>84</v>
      </c>
      <c r="O136" s="25" t="s">
        <v>85</v>
      </c>
      <c r="P136" s="5">
        <v>0.5</v>
      </c>
      <c r="Q136" t="str">
        <f t="shared" si="2"/>
        <v>high11</v>
      </c>
      <c r="R136" s="5">
        <v>9</v>
      </c>
      <c r="S136">
        <v>74</v>
      </c>
      <c r="T136" t="s">
        <v>91</v>
      </c>
    </row>
    <row r="137" spans="1:20" x14ac:dyDescent="0.2">
      <c r="A137" s="28">
        <v>1741</v>
      </c>
      <c r="B137" s="18">
        <v>8.27</v>
      </c>
      <c r="C137" s="18">
        <v>3</v>
      </c>
      <c r="D137" s="28" t="s">
        <v>10</v>
      </c>
      <c r="E137" s="5">
        <v>5</v>
      </c>
      <c r="F137" s="28">
        <v>9.9999999999999978E-2</v>
      </c>
      <c r="G137" s="5">
        <v>0.39999999999999991</v>
      </c>
      <c r="H137" s="28">
        <v>0.75</v>
      </c>
      <c r="I137" s="21">
        <v>0.65</v>
      </c>
      <c r="J137" s="5">
        <v>0.85</v>
      </c>
      <c r="K137" s="29">
        <v>6.6666666666666582E-2</v>
      </c>
      <c r="L137" s="29">
        <v>0.19999999999999993</v>
      </c>
      <c r="M137">
        <f>(H137-0.79621118)/0.104759364</f>
        <v>-0.44111741648221559</v>
      </c>
      <c r="N137" t="s">
        <v>83</v>
      </c>
      <c r="O137" s="25" t="s">
        <v>85</v>
      </c>
      <c r="P137" s="5">
        <v>0.2</v>
      </c>
      <c r="Q137" t="str">
        <f t="shared" si="2"/>
        <v>medium5</v>
      </c>
      <c r="R137" s="5">
        <v>9</v>
      </c>
      <c r="S137">
        <v>45</v>
      </c>
      <c r="T137" t="s">
        <v>91</v>
      </c>
    </row>
    <row r="138" spans="1:20" x14ac:dyDescent="0.2">
      <c r="A138" s="28">
        <v>1741</v>
      </c>
      <c r="B138" s="18">
        <v>8.27</v>
      </c>
      <c r="C138" s="18">
        <v>3</v>
      </c>
      <c r="D138" s="28" t="s">
        <v>10</v>
      </c>
      <c r="E138" s="5">
        <v>8</v>
      </c>
      <c r="F138" s="28">
        <v>-5.0000000000000044E-2</v>
      </c>
      <c r="G138" s="5">
        <v>-0.20000000000000018</v>
      </c>
      <c r="H138" s="28">
        <v>0.75</v>
      </c>
      <c r="I138" s="21">
        <v>0.65</v>
      </c>
      <c r="J138" s="5">
        <v>0.7</v>
      </c>
      <c r="K138" s="29">
        <v>6.6666666666666582E-2</v>
      </c>
      <c r="L138" s="29">
        <v>0.19999999999999993</v>
      </c>
      <c r="M138">
        <f>(H138-0.722919255)/0.136492219</f>
        <v>0.19840504607812126</v>
      </c>
      <c r="N138" t="s">
        <v>83</v>
      </c>
      <c r="O138" s="25" t="s">
        <v>85</v>
      </c>
      <c r="P138" s="5">
        <v>0.2</v>
      </c>
      <c r="Q138" t="str">
        <f t="shared" si="2"/>
        <v>medium8</v>
      </c>
      <c r="R138" s="5">
        <v>9</v>
      </c>
      <c r="S138">
        <v>45</v>
      </c>
      <c r="T138" t="s">
        <v>91</v>
      </c>
    </row>
    <row r="139" spans="1:20" x14ac:dyDescent="0.2">
      <c r="A139" s="28">
        <v>1741</v>
      </c>
      <c r="B139" s="18">
        <v>8.27</v>
      </c>
      <c r="C139" s="18">
        <v>3</v>
      </c>
      <c r="D139" s="28" t="s">
        <v>10</v>
      </c>
      <c r="E139" s="5">
        <v>11</v>
      </c>
      <c r="F139" s="28">
        <v>0.15000000000000002</v>
      </c>
      <c r="G139" s="5">
        <v>0.30000000000000004</v>
      </c>
      <c r="H139" s="28">
        <v>0.5</v>
      </c>
      <c r="I139" s="21">
        <v>0.65</v>
      </c>
      <c r="J139" s="5">
        <v>0.65</v>
      </c>
      <c r="K139" s="29">
        <v>6.6666666666666582E-2</v>
      </c>
      <c r="L139" s="29">
        <v>0.19999999999999993</v>
      </c>
      <c r="M139">
        <f>(H139-0.586273292)/0.138419652</f>
        <v>-0.62327343519112444</v>
      </c>
      <c r="N139" t="s">
        <v>82</v>
      </c>
      <c r="O139" s="25" t="s">
        <v>85</v>
      </c>
      <c r="P139" s="5">
        <v>0.2</v>
      </c>
      <c r="Q139" t="str">
        <f t="shared" si="2"/>
        <v>low11</v>
      </c>
      <c r="R139" s="5">
        <v>9</v>
      </c>
      <c r="S139">
        <v>45</v>
      </c>
      <c r="T139" t="s">
        <v>91</v>
      </c>
    </row>
    <row r="140" spans="1:20" x14ac:dyDescent="0.2">
      <c r="A140" s="28">
        <v>1751</v>
      </c>
      <c r="B140" s="19">
        <v>6.82</v>
      </c>
      <c r="C140" s="18">
        <v>2</v>
      </c>
      <c r="D140" s="28" t="s">
        <v>9</v>
      </c>
      <c r="E140" s="5">
        <v>5</v>
      </c>
      <c r="F140" s="28">
        <v>-0.10000000000000009</v>
      </c>
      <c r="G140" s="5">
        <v>-0.50000000000000056</v>
      </c>
      <c r="H140" s="28">
        <v>0.8</v>
      </c>
      <c r="I140" s="14">
        <v>0.55000000000000004</v>
      </c>
      <c r="J140" s="5">
        <v>0.7</v>
      </c>
      <c r="K140" s="29">
        <v>0</v>
      </c>
      <c r="L140" s="29">
        <v>0</v>
      </c>
      <c r="M140">
        <f>(H140-0.79621118)/0.104759364</f>
        <v>3.6166886236537542E-2</v>
      </c>
      <c r="N140" t="s">
        <v>83</v>
      </c>
      <c r="O140" s="25" t="s">
        <v>85</v>
      </c>
      <c r="P140" s="12">
        <v>0.2</v>
      </c>
      <c r="Q140" t="str">
        <f t="shared" si="2"/>
        <v>medium5</v>
      </c>
      <c r="R140" s="5">
        <v>4</v>
      </c>
      <c r="S140">
        <v>59</v>
      </c>
      <c r="T140" t="s">
        <v>91</v>
      </c>
    </row>
    <row r="141" spans="1:20" x14ac:dyDescent="0.2">
      <c r="A141" s="28">
        <v>1751</v>
      </c>
      <c r="B141" s="19">
        <v>6.82</v>
      </c>
      <c r="C141" s="18">
        <v>2</v>
      </c>
      <c r="D141" s="28" t="s">
        <v>9</v>
      </c>
      <c r="E141" s="5">
        <v>8</v>
      </c>
      <c r="F141" s="28">
        <v>0</v>
      </c>
      <c r="G141" s="5">
        <v>0</v>
      </c>
      <c r="H141" s="28">
        <v>0.7</v>
      </c>
      <c r="I141" s="14">
        <v>0.55000000000000004</v>
      </c>
      <c r="J141" s="5">
        <v>0.7</v>
      </c>
      <c r="K141" s="29">
        <v>0</v>
      </c>
      <c r="L141" s="29">
        <v>0</v>
      </c>
      <c r="M141">
        <f>(H141-0.722919255)/0.136492219</f>
        <v>-0.16791620187521478</v>
      </c>
      <c r="N141" t="s">
        <v>83</v>
      </c>
      <c r="O141" s="25" t="s">
        <v>85</v>
      </c>
      <c r="P141" s="12">
        <v>0.2</v>
      </c>
      <c r="Q141" t="str">
        <f t="shared" si="2"/>
        <v>medium8</v>
      </c>
      <c r="R141" s="5">
        <v>4</v>
      </c>
      <c r="S141">
        <v>59</v>
      </c>
      <c r="T141" t="s">
        <v>91</v>
      </c>
    </row>
    <row r="142" spans="1:20" x14ac:dyDescent="0.2">
      <c r="A142" s="28">
        <v>1751</v>
      </c>
      <c r="B142" s="19">
        <v>6.82</v>
      </c>
      <c r="C142" s="18">
        <v>2</v>
      </c>
      <c r="D142" s="28" t="s">
        <v>9</v>
      </c>
      <c r="E142" s="5">
        <v>11</v>
      </c>
      <c r="F142" s="28">
        <v>0.10000000000000003</v>
      </c>
      <c r="G142" s="5">
        <v>0.18181818181818185</v>
      </c>
      <c r="H142" s="28">
        <v>0.45</v>
      </c>
      <c r="I142" s="14">
        <v>0.55000000000000004</v>
      </c>
      <c r="J142" s="5">
        <v>0.55000000000000004</v>
      </c>
      <c r="K142" s="29">
        <v>0</v>
      </c>
      <c r="L142" s="29">
        <v>0</v>
      </c>
      <c r="M142">
        <f>(H142-0.586273292)/0.138419652</f>
        <v>-0.98449382028499821</v>
      </c>
      <c r="N142" t="s">
        <v>82</v>
      </c>
      <c r="O142" s="25" t="s">
        <v>85</v>
      </c>
      <c r="P142" s="12">
        <v>0.2</v>
      </c>
      <c r="Q142" t="str">
        <f t="shared" si="2"/>
        <v>low11</v>
      </c>
      <c r="R142" s="5">
        <v>4</v>
      </c>
      <c r="S142">
        <v>59</v>
      </c>
      <c r="T142" t="s">
        <v>91</v>
      </c>
    </row>
    <row r="143" spans="1:20" x14ac:dyDescent="0.2">
      <c r="A143" s="28">
        <v>1756</v>
      </c>
      <c r="B143" s="18">
        <v>7.28</v>
      </c>
      <c r="C143" s="18">
        <v>2</v>
      </c>
      <c r="D143" s="28" t="s">
        <v>10</v>
      </c>
      <c r="E143" s="5">
        <v>5</v>
      </c>
      <c r="F143" s="28">
        <v>0</v>
      </c>
      <c r="G143" s="5">
        <v>0</v>
      </c>
      <c r="H143" s="28">
        <v>0.9</v>
      </c>
      <c r="I143" s="21">
        <v>0.7</v>
      </c>
      <c r="J143" s="5">
        <v>0.9</v>
      </c>
      <c r="K143" s="29">
        <v>9.9999999999999936E-2</v>
      </c>
      <c r="L143" s="29">
        <v>0.29999999999999988</v>
      </c>
      <c r="M143">
        <f>(H143-0.79621118)/0.104759364</f>
        <v>0.99073549167404273</v>
      </c>
      <c r="N143" t="s">
        <v>84</v>
      </c>
      <c r="O143" s="25" t="s">
        <v>85</v>
      </c>
      <c r="P143" s="5">
        <v>0.55000000000000004</v>
      </c>
      <c r="Q143" t="str">
        <f t="shared" si="2"/>
        <v>high5</v>
      </c>
      <c r="R143" s="21">
        <v>10</v>
      </c>
      <c r="S143">
        <v>65</v>
      </c>
      <c r="T143" t="s">
        <v>91</v>
      </c>
    </row>
    <row r="144" spans="1:20" x14ac:dyDescent="0.2">
      <c r="A144" s="28">
        <v>1756</v>
      </c>
      <c r="B144" s="18">
        <v>7.28</v>
      </c>
      <c r="C144" s="18">
        <v>2</v>
      </c>
      <c r="D144" s="28" t="s">
        <v>10</v>
      </c>
      <c r="E144" s="5">
        <v>8</v>
      </c>
      <c r="F144" s="28">
        <v>-4.9999999999999933E-2</v>
      </c>
      <c r="G144" s="5">
        <v>-0.16666666666666641</v>
      </c>
      <c r="H144" s="28">
        <v>0.7</v>
      </c>
      <c r="I144" s="21">
        <v>0.7</v>
      </c>
      <c r="J144" s="5">
        <v>0.65</v>
      </c>
      <c r="K144" s="29">
        <v>9.9999999999999936E-2</v>
      </c>
      <c r="L144" s="29">
        <v>0.29999999999999988</v>
      </c>
      <c r="M144">
        <f>(H144-0.722919255)/0.136492219</f>
        <v>-0.16791620187521478</v>
      </c>
      <c r="N144" t="s">
        <v>83</v>
      </c>
      <c r="O144" s="25" t="s">
        <v>85</v>
      </c>
      <c r="P144" s="5">
        <v>0.55000000000000004</v>
      </c>
      <c r="Q144" t="str">
        <f t="shared" si="2"/>
        <v>medium8</v>
      </c>
      <c r="R144" s="21">
        <v>10</v>
      </c>
      <c r="S144">
        <v>65</v>
      </c>
      <c r="T144" t="s">
        <v>91</v>
      </c>
    </row>
    <row r="145" spans="1:20" x14ac:dyDescent="0.2">
      <c r="A145" s="28">
        <v>1756</v>
      </c>
      <c r="B145" s="18">
        <v>7.28</v>
      </c>
      <c r="C145" s="18">
        <v>2</v>
      </c>
      <c r="D145" s="28" t="s">
        <v>10</v>
      </c>
      <c r="E145" s="5">
        <v>11</v>
      </c>
      <c r="F145" s="28">
        <v>0.35</v>
      </c>
      <c r="G145" s="5">
        <v>0.58333333333333337</v>
      </c>
      <c r="H145" s="28">
        <v>0.4</v>
      </c>
      <c r="I145" s="21">
        <v>0.7</v>
      </c>
      <c r="J145" s="5">
        <v>0.75</v>
      </c>
      <c r="K145" s="29">
        <v>9.9999999999999936E-2</v>
      </c>
      <c r="L145" s="29">
        <v>0.29999999999999988</v>
      </c>
      <c r="M145">
        <f>(H145-0.586273292)/0.138419652</f>
        <v>-1.345714205378872</v>
      </c>
      <c r="N145" t="s">
        <v>82</v>
      </c>
      <c r="O145" s="25" t="s">
        <v>85</v>
      </c>
      <c r="P145" s="5">
        <v>0.55000000000000004</v>
      </c>
      <c r="Q145" t="str">
        <f t="shared" si="2"/>
        <v>low11</v>
      </c>
      <c r="R145" s="21">
        <v>10</v>
      </c>
      <c r="S145">
        <v>65</v>
      </c>
      <c r="T145" t="s">
        <v>91</v>
      </c>
    </row>
    <row r="146" spans="1:20" x14ac:dyDescent="0.2">
      <c r="A146" s="28">
        <v>1786</v>
      </c>
      <c r="B146" s="18">
        <v>6.66</v>
      </c>
      <c r="C146" s="18">
        <v>2</v>
      </c>
      <c r="D146" s="28" t="s">
        <v>9</v>
      </c>
      <c r="E146" s="5">
        <v>5</v>
      </c>
      <c r="F146" s="28">
        <v>9.9999999999999978E-2</v>
      </c>
      <c r="G146" s="5">
        <v>0.39999999999999991</v>
      </c>
      <c r="H146" s="28">
        <v>0.75</v>
      </c>
      <c r="I146" s="21">
        <v>0.55000000000000004</v>
      </c>
      <c r="J146" s="5">
        <v>0.85</v>
      </c>
      <c r="K146" s="29">
        <v>0.19999999999999987</v>
      </c>
      <c r="L146" s="29">
        <v>0.46153846153846129</v>
      </c>
      <c r="M146">
        <f>(H146-0.79621118)/0.104759364</f>
        <v>-0.44111741648221559</v>
      </c>
      <c r="N146" t="s">
        <v>82</v>
      </c>
      <c r="O146" s="25" t="s">
        <v>85</v>
      </c>
      <c r="P146" s="5">
        <v>0.45</v>
      </c>
      <c r="Q146" t="str">
        <f t="shared" si="2"/>
        <v>low5</v>
      </c>
      <c r="R146" s="5">
        <v>10</v>
      </c>
      <c r="S146">
        <v>79</v>
      </c>
      <c r="T146" t="s">
        <v>91</v>
      </c>
    </row>
    <row r="147" spans="1:20" x14ac:dyDescent="0.2">
      <c r="A147" s="28">
        <v>1786</v>
      </c>
      <c r="B147" s="18">
        <v>6.66</v>
      </c>
      <c r="C147" s="18">
        <v>2</v>
      </c>
      <c r="D147" s="28" t="s">
        <v>9</v>
      </c>
      <c r="E147" s="5">
        <v>8</v>
      </c>
      <c r="F147" s="28">
        <v>0.20000000000000007</v>
      </c>
      <c r="G147" s="5">
        <v>0.50000000000000011</v>
      </c>
      <c r="H147" s="28">
        <v>0.6</v>
      </c>
      <c r="I147" s="21">
        <v>0.55000000000000004</v>
      </c>
      <c r="J147" s="5">
        <v>0.8</v>
      </c>
      <c r="K147" s="29">
        <v>0.19999999999999987</v>
      </c>
      <c r="L147" s="29">
        <v>0.46153846153846129</v>
      </c>
      <c r="M147">
        <f>(H147-0.722919255)/0.136492219</f>
        <v>-0.90055869778188602</v>
      </c>
      <c r="N147" t="s">
        <v>82</v>
      </c>
      <c r="O147" s="25" t="s">
        <v>85</v>
      </c>
      <c r="P147" s="5">
        <v>0.45</v>
      </c>
      <c r="Q147" t="str">
        <f t="shared" si="2"/>
        <v>low8</v>
      </c>
      <c r="R147" s="5">
        <v>10</v>
      </c>
      <c r="S147">
        <v>79</v>
      </c>
      <c r="T147" t="s">
        <v>91</v>
      </c>
    </row>
    <row r="148" spans="1:20" x14ac:dyDescent="0.2">
      <c r="A148" s="28">
        <v>1786</v>
      </c>
      <c r="B148" s="18">
        <v>6.66</v>
      </c>
      <c r="C148" s="18">
        <v>2</v>
      </c>
      <c r="D148" s="28" t="s">
        <v>9</v>
      </c>
      <c r="E148" s="5">
        <v>11</v>
      </c>
      <c r="F148" s="28">
        <v>0.30000000000000004</v>
      </c>
      <c r="G148" s="5">
        <v>0.46153846153846156</v>
      </c>
      <c r="H148" s="28">
        <v>0.35</v>
      </c>
      <c r="I148" s="21">
        <v>0.55000000000000004</v>
      </c>
      <c r="J148" s="5">
        <v>0.65</v>
      </c>
      <c r="K148" s="29">
        <v>0.19999999999999987</v>
      </c>
      <c r="L148" s="29">
        <v>0.46153846153846129</v>
      </c>
      <c r="M148">
        <f>(H148-0.586273292)/0.138419652</f>
        <v>-1.706934590472746</v>
      </c>
      <c r="N148" t="s">
        <v>82</v>
      </c>
      <c r="O148" s="25" t="s">
        <v>85</v>
      </c>
      <c r="P148" s="5">
        <v>0.45</v>
      </c>
      <c r="Q148" t="str">
        <f t="shared" si="2"/>
        <v>low11</v>
      </c>
      <c r="R148" s="5">
        <v>10</v>
      </c>
      <c r="S148">
        <v>79</v>
      </c>
      <c r="T148" t="s">
        <v>91</v>
      </c>
    </row>
    <row r="149" spans="1:20" x14ac:dyDescent="0.2">
      <c r="A149" s="28">
        <v>1828</v>
      </c>
      <c r="B149" s="18">
        <v>7.59</v>
      </c>
      <c r="C149" s="18">
        <v>2</v>
      </c>
      <c r="D149" s="28" t="s">
        <v>9</v>
      </c>
      <c r="E149" s="5">
        <v>5</v>
      </c>
      <c r="F149" s="28">
        <v>0.14999999999999991</v>
      </c>
      <c r="G149" s="5">
        <v>0.74999999999999978</v>
      </c>
      <c r="H149" s="28">
        <v>0.8</v>
      </c>
      <c r="I149" s="21">
        <v>0.65</v>
      </c>
      <c r="J149" s="5">
        <v>0.95</v>
      </c>
      <c r="K149" s="29">
        <v>6.6666666666666582E-2</v>
      </c>
      <c r="L149" s="29">
        <v>0.33333333333333298</v>
      </c>
      <c r="M149">
        <f>(H149-0.79621118)/0.104759364</f>
        <v>3.6166886236537542E-2</v>
      </c>
      <c r="N149" t="s">
        <v>83</v>
      </c>
      <c r="O149" s="25" t="s">
        <v>85</v>
      </c>
      <c r="P149" s="5">
        <v>0.7</v>
      </c>
      <c r="Q149" t="str">
        <f t="shared" si="2"/>
        <v>medium5</v>
      </c>
      <c r="R149" s="5">
        <v>9</v>
      </c>
      <c r="S149">
        <v>67</v>
      </c>
      <c r="T149" s="22" t="s">
        <v>96</v>
      </c>
    </row>
    <row r="150" spans="1:20" x14ac:dyDescent="0.2">
      <c r="A150" s="28">
        <v>1828</v>
      </c>
      <c r="B150" s="18">
        <v>7.59</v>
      </c>
      <c r="C150" s="18">
        <v>2</v>
      </c>
      <c r="D150" s="28" t="s">
        <v>9</v>
      </c>
      <c r="E150" s="5">
        <v>8</v>
      </c>
      <c r="F150" s="28">
        <v>-9.9999999999999978E-2</v>
      </c>
      <c r="G150" s="5">
        <v>-1</v>
      </c>
      <c r="H150" s="28">
        <v>0.9</v>
      </c>
      <c r="I150" s="21">
        <v>0.65</v>
      </c>
      <c r="J150" s="5">
        <v>0.8</v>
      </c>
      <c r="K150" s="29">
        <v>6.6666666666666582E-2</v>
      </c>
      <c r="L150" s="29">
        <v>0.33333333333333298</v>
      </c>
      <c r="M150">
        <f>(H150-0.722919255)/0.136492219</f>
        <v>1.2973687899381285</v>
      </c>
      <c r="N150" t="s">
        <v>84</v>
      </c>
      <c r="O150" s="25" t="s">
        <v>85</v>
      </c>
      <c r="P150" s="5">
        <v>0.7</v>
      </c>
      <c r="Q150" t="str">
        <f t="shared" si="2"/>
        <v>high8</v>
      </c>
      <c r="R150" s="5">
        <v>9</v>
      </c>
      <c r="S150">
        <v>67</v>
      </c>
      <c r="T150" s="22" t="s">
        <v>96</v>
      </c>
    </row>
    <row r="151" spans="1:20" x14ac:dyDescent="0.2">
      <c r="A151" s="28">
        <v>1828</v>
      </c>
      <c r="B151" s="18">
        <v>7.59</v>
      </c>
      <c r="C151" s="18">
        <v>2</v>
      </c>
      <c r="D151" s="28" t="s">
        <v>9</v>
      </c>
      <c r="E151" s="5">
        <v>11</v>
      </c>
      <c r="F151" s="28">
        <v>0.15000000000000002</v>
      </c>
      <c r="G151" s="5">
        <v>0.5</v>
      </c>
      <c r="H151" s="28">
        <v>0.7</v>
      </c>
      <c r="I151" s="21">
        <v>0.65</v>
      </c>
      <c r="J151" s="5">
        <v>0.85</v>
      </c>
      <c r="K151" s="29">
        <v>6.6666666666666582E-2</v>
      </c>
      <c r="L151" s="29">
        <v>0.33333333333333298</v>
      </c>
      <c r="M151">
        <f>(H151-0.586273292)/0.138419652</f>
        <v>0.82160810518437044</v>
      </c>
      <c r="N151" t="s">
        <v>84</v>
      </c>
      <c r="O151" s="25" t="s">
        <v>85</v>
      </c>
      <c r="P151" s="5">
        <v>0.7</v>
      </c>
      <c r="Q151" t="str">
        <f t="shared" si="2"/>
        <v>high11</v>
      </c>
      <c r="R151" s="5">
        <v>9</v>
      </c>
      <c r="S151">
        <v>67</v>
      </c>
      <c r="T151" s="22" t="s">
        <v>96</v>
      </c>
    </row>
    <row r="152" spans="1:20" x14ac:dyDescent="0.2">
      <c r="A152" s="28">
        <v>1869</v>
      </c>
      <c r="B152" s="18">
        <v>6.9</v>
      </c>
      <c r="C152" s="18">
        <v>2</v>
      </c>
      <c r="D152" s="28" t="s">
        <v>9</v>
      </c>
      <c r="E152" s="5">
        <v>5</v>
      </c>
      <c r="F152" s="28">
        <v>-0.21999999999999997</v>
      </c>
      <c r="G152" s="5">
        <v>-2.2000000000000002</v>
      </c>
      <c r="H152" s="28">
        <v>0.9</v>
      </c>
      <c r="I152" s="21">
        <v>0.65</v>
      </c>
      <c r="J152" s="5">
        <v>0.68</v>
      </c>
      <c r="K152" s="29">
        <v>1.9999999999999869E-2</v>
      </c>
      <c r="L152" s="29">
        <v>7.4999999999999664E-2</v>
      </c>
      <c r="M152">
        <f>(H152-0.79621118)/0.104759364</f>
        <v>0.99073549167404273</v>
      </c>
      <c r="N152" t="s">
        <v>84</v>
      </c>
      <c r="O152" s="25" t="s">
        <v>85</v>
      </c>
      <c r="P152" s="5">
        <v>0.1</v>
      </c>
      <c r="Q152" t="str">
        <f t="shared" si="2"/>
        <v>high5</v>
      </c>
      <c r="R152" s="21">
        <v>10</v>
      </c>
      <c r="S152">
        <v>51</v>
      </c>
      <c r="T152" t="s">
        <v>98</v>
      </c>
    </row>
    <row r="153" spans="1:20" x14ac:dyDescent="0.2">
      <c r="A153" s="28">
        <v>1869</v>
      </c>
      <c r="B153" s="18">
        <v>6.9</v>
      </c>
      <c r="C153" s="18">
        <v>2</v>
      </c>
      <c r="D153" s="28" t="s">
        <v>9</v>
      </c>
      <c r="E153" s="5">
        <v>8</v>
      </c>
      <c r="F153" s="28">
        <v>0.29000000000000004</v>
      </c>
      <c r="G153" s="5">
        <v>0.72500000000000009</v>
      </c>
      <c r="H153" s="28">
        <v>0.6</v>
      </c>
      <c r="I153" s="21">
        <v>0.65</v>
      </c>
      <c r="J153" s="5">
        <v>0.89</v>
      </c>
      <c r="K153" s="29">
        <v>1.9999999999999869E-2</v>
      </c>
      <c r="L153" s="29">
        <v>7.4999999999999664E-2</v>
      </c>
      <c r="M153">
        <f>(H153-0.722919255)/0.136492219</f>
        <v>-0.90055869778188602</v>
      </c>
      <c r="N153" t="s">
        <v>82</v>
      </c>
      <c r="O153" s="25" t="s">
        <v>85</v>
      </c>
      <c r="P153" s="5">
        <v>0.1</v>
      </c>
      <c r="Q153" t="str">
        <f t="shared" si="2"/>
        <v>low8</v>
      </c>
      <c r="R153" s="21">
        <v>10</v>
      </c>
      <c r="S153">
        <v>51</v>
      </c>
      <c r="T153" t="s">
        <v>98</v>
      </c>
    </row>
    <row r="154" spans="1:20" x14ac:dyDescent="0.2">
      <c r="A154" s="28">
        <v>1869</v>
      </c>
      <c r="B154" s="18">
        <v>6.9</v>
      </c>
      <c r="C154" s="18">
        <v>2</v>
      </c>
      <c r="D154" s="28" t="s">
        <v>9</v>
      </c>
      <c r="E154" s="5">
        <v>11</v>
      </c>
      <c r="F154" s="28">
        <v>-1.0000000000000009E-2</v>
      </c>
      <c r="G154" s="5">
        <v>-3.3333333333333361E-2</v>
      </c>
      <c r="H154" s="28">
        <v>0.7</v>
      </c>
      <c r="I154" s="21">
        <v>0.65</v>
      </c>
      <c r="J154" s="5">
        <v>0.69</v>
      </c>
      <c r="K154" s="29">
        <v>1.9999999999999869E-2</v>
      </c>
      <c r="L154" s="29">
        <v>7.4999999999999664E-2</v>
      </c>
      <c r="M154">
        <f>(H154-0.586273292)/0.138419652</f>
        <v>0.82160810518437044</v>
      </c>
      <c r="N154" t="s">
        <v>84</v>
      </c>
      <c r="O154" s="25" t="s">
        <v>85</v>
      </c>
      <c r="P154" s="5">
        <v>0.1</v>
      </c>
      <c r="Q154" t="str">
        <f t="shared" si="2"/>
        <v>high11</v>
      </c>
      <c r="R154" s="21">
        <v>10</v>
      </c>
      <c r="S154">
        <v>51</v>
      </c>
      <c r="T154" t="s">
        <v>98</v>
      </c>
    </row>
    <row r="155" spans="1:20" x14ac:dyDescent="0.2">
      <c r="A155" s="28">
        <v>1875</v>
      </c>
      <c r="B155" s="18">
        <v>8.8800000000000008</v>
      </c>
      <c r="C155" s="18">
        <v>3</v>
      </c>
      <c r="D155" s="28" t="s">
        <v>9</v>
      </c>
      <c r="E155" s="5">
        <v>5</v>
      </c>
      <c r="F155" s="28">
        <v>0.25</v>
      </c>
      <c r="G155" s="5">
        <v>1</v>
      </c>
      <c r="H155" s="28">
        <v>0.75</v>
      </c>
      <c r="I155" s="21">
        <v>0.75</v>
      </c>
      <c r="J155" s="5">
        <v>1</v>
      </c>
      <c r="K155" s="29">
        <v>0.10000000000000009</v>
      </c>
      <c r="L155" s="29">
        <v>0.31578947368421073</v>
      </c>
      <c r="M155">
        <f>(H155-0.79621118)/0.104759364</f>
        <v>-0.44111741648221559</v>
      </c>
      <c r="N155" t="s">
        <v>83</v>
      </c>
      <c r="O155" s="25" t="s">
        <v>85</v>
      </c>
      <c r="P155" s="5">
        <v>0.35</v>
      </c>
      <c r="Q155" t="str">
        <f t="shared" si="2"/>
        <v>medium5</v>
      </c>
      <c r="R155" s="5">
        <v>1</v>
      </c>
      <c r="S155">
        <v>87</v>
      </c>
      <c r="T155" t="s">
        <v>91</v>
      </c>
    </row>
    <row r="156" spans="1:20" x14ac:dyDescent="0.2">
      <c r="A156" s="28">
        <v>1875</v>
      </c>
      <c r="B156" s="18">
        <v>8.8800000000000008</v>
      </c>
      <c r="C156" s="18">
        <v>3</v>
      </c>
      <c r="D156" s="28" t="s">
        <v>9</v>
      </c>
      <c r="E156" s="5">
        <v>8</v>
      </c>
      <c r="F156" s="28">
        <v>4.9999999999999933E-2</v>
      </c>
      <c r="G156" s="5">
        <v>0.14285714285714268</v>
      </c>
      <c r="H156" s="28">
        <v>0.65</v>
      </c>
      <c r="I156" s="21">
        <v>0.75</v>
      </c>
      <c r="J156" s="5">
        <v>0.7</v>
      </c>
      <c r="K156" s="29">
        <v>0.10000000000000009</v>
      </c>
      <c r="L156" s="29">
        <v>0.31578947368421073</v>
      </c>
      <c r="M156">
        <f>(H156-0.722919255)/0.136492219</f>
        <v>-0.53423744982855004</v>
      </c>
      <c r="N156" t="s">
        <v>82</v>
      </c>
      <c r="O156" s="25" t="s">
        <v>85</v>
      </c>
      <c r="P156" s="5">
        <v>0.35</v>
      </c>
      <c r="Q156" t="str">
        <f t="shared" si="2"/>
        <v>low8</v>
      </c>
      <c r="R156" s="5">
        <v>1</v>
      </c>
      <c r="S156">
        <v>87</v>
      </c>
      <c r="T156" t="s">
        <v>91</v>
      </c>
    </row>
    <row r="157" spans="1:20" x14ac:dyDescent="0.2">
      <c r="A157" s="28">
        <v>1875</v>
      </c>
      <c r="B157" s="18">
        <v>8.8800000000000008</v>
      </c>
      <c r="C157" s="18">
        <v>3</v>
      </c>
      <c r="D157" s="28" t="s">
        <v>9</v>
      </c>
      <c r="E157" s="5">
        <v>11</v>
      </c>
      <c r="F157" s="28">
        <v>0</v>
      </c>
      <c r="G157" s="5">
        <v>0</v>
      </c>
      <c r="H157" s="28">
        <v>0.65</v>
      </c>
      <c r="I157" s="21">
        <v>0.75</v>
      </c>
      <c r="J157" s="5">
        <v>0.65</v>
      </c>
      <c r="K157" s="29">
        <v>0.10000000000000009</v>
      </c>
      <c r="L157" s="29">
        <v>0.31578947368421073</v>
      </c>
      <c r="M157">
        <f>(H157-0.586273292)/0.138419652</f>
        <v>0.46038772009049711</v>
      </c>
      <c r="N157" t="s">
        <v>84</v>
      </c>
      <c r="O157" s="25" t="s">
        <v>85</v>
      </c>
      <c r="P157" s="5">
        <v>0.35</v>
      </c>
      <c r="Q157" t="str">
        <f t="shared" si="2"/>
        <v>high11</v>
      </c>
      <c r="R157" s="5">
        <v>1</v>
      </c>
      <c r="S157">
        <v>87</v>
      </c>
      <c r="T157" t="s">
        <v>91</v>
      </c>
    </row>
    <row r="158" spans="1:20" x14ac:dyDescent="0.2">
      <c r="A158" s="28">
        <v>1878</v>
      </c>
      <c r="B158" s="18">
        <v>7.43</v>
      </c>
      <c r="C158" s="18">
        <v>2</v>
      </c>
      <c r="D158" s="28" t="s">
        <v>9</v>
      </c>
      <c r="E158" s="5">
        <v>5</v>
      </c>
      <c r="F158" s="28">
        <v>0.14000000000000001</v>
      </c>
      <c r="G158" s="5">
        <v>1</v>
      </c>
      <c r="H158" s="28">
        <v>0.86</v>
      </c>
      <c r="I158" s="21">
        <v>0.71</v>
      </c>
      <c r="J158" s="5">
        <v>1</v>
      </c>
      <c r="K158" s="29">
        <v>0.14666666666666664</v>
      </c>
      <c r="L158" s="29">
        <v>0.68749999999999956</v>
      </c>
      <c r="M158">
        <f>(H158-0.79621118)/0.104759364</f>
        <v>0.6089080494990402</v>
      </c>
      <c r="N158" t="s">
        <v>84</v>
      </c>
      <c r="O158" s="25" t="s">
        <v>85</v>
      </c>
      <c r="P158" s="5">
        <v>0</v>
      </c>
      <c r="Q158" t="str">
        <f t="shared" si="2"/>
        <v>high5</v>
      </c>
      <c r="R158" s="5">
        <v>0</v>
      </c>
      <c r="S158">
        <v>79</v>
      </c>
      <c r="T158" t="s">
        <v>91</v>
      </c>
    </row>
    <row r="159" spans="1:20" x14ac:dyDescent="0.2">
      <c r="A159" s="28">
        <v>1878</v>
      </c>
      <c r="B159" s="18">
        <v>7.43</v>
      </c>
      <c r="C159" s="18">
        <v>2</v>
      </c>
      <c r="D159" s="28" t="s">
        <v>9</v>
      </c>
      <c r="E159" s="5">
        <v>8</v>
      </c>
      <c r="F159" s="28">
        <v>5.0000000000000044E-2</v>
      </c>
      <c r="G159" s="5">
        <v>0.20000000000000018</v>
      </c>
      <c r="H159" s="28">
        <v>0.75</v>
      </c>
      <c r="I159" s="21">
        <v>0.71</v>
      </c>
      <c r="J159" s="5">
        <v>0.8</v>
      </c>
      <c r="K159" s="29">
        <v>0.14666666666666664</v>
      </c>
      <c r="L159" s="29">
        <v>0.68749999999999956</v>
      </c>
      <c r="M159">
        <f>(H159-0.722919255)/0.136492219</f>
        <v>0.19840504607812126</v>
      </c>
      <c r="N159" t="s">
        <v>83</v>
      </c>
      <c r="O159" s="25" t="s">
        <v>85</v>
      </c>
      <c r="P159" s="5">
        <v>0</v>
      </c>
      <c r="Q159" t="str">
        <f t="shared" si="2"/>
        <v>medium8</v>
      </c>
      <c r="R159" s="5">
        <v>0</v>
      </c>
      <c r="S159">
        <v>79</v>
      </c>
      <c r="T159" t="s">
        <v>91</v>
      </c>
    </row>
    <row r="160" spans="1:20" x14ac:dyDescent="0.2">
      <c r="A160" s="28">
        <v>1878</v>
      </c>
      <c r="B160" s="18">
        <v>7.43</v>
      </c>
      <c r="C160" s="18">
        <v>2</v>
      </c>
      <c r="D160" s="28" t="s">
        <v>9</v>
      </c>
      <c r="E160" s="5">
        <v>11</v>
      </c>
      <c r="F160" s="28">
        <v>0.25</v>
      </c>
      <c r="G160" s="5">
        <v>1</v>
      </c>
      <c r="H160" s="28">
        <v>0.75</v>
      </c>
      <c r="I160" s="21">
        <v>0.71</v>
      </c>
      <c r="J160" s="5">
        <v>1</v>
      </c>
      <c r="K160" s="29">
        <v>0.14666666666666664</v>
      </c>
      <c r="L160" s="29">
        <v>0.68749999999999956</v>
      </c>
      <c r="M160">
        <f>(H160-0.586273292)/0.138419652</f>
        <v>1.1828284902782447</v>
      </c>
      <c r="N160" t="s">
        <v>84</v>
      </c>
      <c r="O160" s="25" t="s">
        <v>85</v>
      </c>
      <c r="P160" s="5">
        <v>0</v>
      </c>
      <c r="Q160" t="str">
        <f t="shared" si="2"/>
        <v>high11</v>
      </c>
      <c r="R160" s="5">
        <v>0</v>
      </c>
      <c r="S160">
        <v>79</v>
      </c>
      <c r="T160" t="s">
        <v>91</v>
      </c>
    </row>
    <row r="161" spans="1:20" x14ac:dyDescent="0.2">
      <c r="A161" s="28">
        <v>1901</v>
      </c>
      <c r="B161" s="18">
        <v>6.86</v>
      </c>
      <c r="C161" s="18">
        <v>2</v>
      </c>
      <c r="D161" s="28" t="s">
        <v>10</v>
      </c>
      <c r="E161" s="5">
        <v>5</v>
      </c>
      <c r="F161" s="28">
        <v>5.0000000000000044E-2</v>
      </c>
      <c r="G161" s="5">
        <v>0.33333333333333359</v>
      </c>
      <c r="H161" s="28">
        <v>0.85</v>
      </c>
      <c r="I161" s="21">
        <v>0.65</v>
      </c>
      <c r="J161" s="5">
        <v>0.9</v>
      </c>
      <c r="K161" s="29">
        <v>1.6666666666666607E-2</v>
      </c>
      <c r="L161" s="29">
        <v>5.5555555555555372E-2</v>
      </c>
      <c r="M161">
        <f>(H161-0.79621118)/0.104759364</f>
        <v>0.51345118895528963</v>
      </c>
      <c r="N161" t="s">
        <v>83</v>
      </c>
      <c r="O161" s="25" t="s">
        <v>85</v>
      </c>
      <c r="P161" s="5">
        <v>0.4</v>
      </c>
      <c r="Q161" t="str">
        <f t="shared" si="2"/>
        <v>medium5</v>
      </c>
      <c r="R161" s="21">
        <v>10</v>
      </c>
      <c r="S161">
        <v>56</v>
      </c>
      <c r="T161" t="s">
        <v>91</v>
      </c>
    </row>
    <row r="162" spans="1:20" x14ac:dyDescent="0.2">
      <c r="A162" s="28">
        <v>1901</v>
      </c>
      <c r="B162" s="18">
        <v>6.86</v>
      </c>
      <c r="C162" s="18">
        <v>2</v>
      </c>
      <c r="D162" s="28" t="s">
        <v>10</v>
      </c>
      <c r="E162" s="5">
        <v>8</v>
      </c>
      <c r="F162" s="28">
        <v>0.15000000000000002</v>
      </c>
      <c r="G162" s="5">
        <v>0.37500000000000006</v>
      </c>
      <c r="H162" s="28">
        <v>0.6</v>
      </c>
      <c r="I162" s="21">
        <v>0.65</v>
      </c>
      <c r="J162" s="5">
        <v>0.75</v>
      </c>
      <c r="K162" s="29">
        <v>1.6666666666666607E-2</v>
      </c>
      <c r="L162" s="29">
        <v>5.5555555555555372E-2</v>
      </c>
      <c r="M162">
        <f>(H162-0.722919255)/0.136492219</f>
        <v>-0.90055869778188602</v>
      </c>
      <c r="N162" t="s">
        <v>82</v>
      </c>
      <c r="O162" s="25" t="s">
        <v>85</v>
      </c>
      <c r="P162" s="5">
        <v>0.4</v>
      </c>
      <c r="Q162" t="str">
        <f t="shared" si="2"/>
        <v>low8</v>
      </c>
      <c r="R162" s="21">
        <v>10</v>
      </c>
      <c r="S162">
        <v>56</v>
      </c>
      <c r="T162" t="s">
        <v>91</v>
      </c>
    </row>
    <row r="163" spans="1:20" x14ac:dyDescent="0.2">
      <c r="A163" s="28">
        <v>1901</v>
      </c>
      <c r="B163" s="18">
        <v>6.86</v>
      </c>
      <c r="C163" s="18">
        <v>2</v>
      </c>
      <c r="D163" s="28" t="s">
        <v>10</v>
      </c>
      <c r="E163" s="5">
        <v>11</v>
      </c>
      <c r="F163" s="28">
        <v>-0.15000000000000002</v>
      </c>
      <c r="G163" s="5">
        <v>-0.42857142857142866</v>
      </c>
      <c r="H163" s="28">
        <v>0.65</v>
      </c>
      <c r="I163" s="21">
        <v>0.65</v>
      </c>
      <c r="J163" s="5">
        <v>0.5</v>
      </c>
      <c r="K163" s="29">
        <v>1.6666666666666607E-2</v>
      </c>
      <c r="L163" s="29">
        <v>5.5555555555555372E-2</v>
      </c>
      <c r="M163">
        <f>(H163-0.586273292)/0.138419652</f>
        <v>0.46038772009049711</v>
      </c>
      <c r="N163" t="s">
        <v>83</v>
      </c>
      <c r="O163" s="25" t="s">
        <v>85</v>
      </c>
      <c r="P163" s="5">
        <v>0.4</v>
      </c>
      <c r="Q163" t="str">
        <f t="shared" si="2"/>
        <v>medium11</v>
      </c>
      <c r="R163" s="21">
        <v>10</v>
      </c>
      <c r="S163">
        <v>56</v>
      </c>
      <c r="T163" t="s">
        <v>91</v>
      </c>
    </row>
    <row r="164" spans="1:20" x14ac:dyDescent="0.2">
      <c r="A164" s="28">
        <v>1912</v>
      </c>
      <c r="B164" s="18">
        <v>6.8</v>
      </c>
      <c r="C164" s="18">
        <v>2</v>
      </c>
      <c r="D164" s="28" t="s">
        <v>9</v>
      </c>
      <c r="E164" s="5">
        <v>5</v>
      </c>
      <c r="F164" s="28">
        <v>9.9999999999999978E-2</v>
      </c>
      <c r="G164" s="5">
        <v>0.5</v>
      </c>
      <c r="H164" s="28">
        <v>0.8</v>
      </c>
      <c r="I164" s="14">
        <v>0.6</v>
      </c>
      <c r="J164" s="5">
        <v>0.9</v>
      </c>
      <c r="K164" s="29">
        <v>0.15000000000000005</v>
      </c>
      <c r="L164" s="29">
        <v>0.40909090909090912</v>
      </c>
      <c r="M164">
        <f>(H164-0.79621118)/0.104759364</f>
        <v>3.6166886236537542E-2</v>
      </c>
      <c r="N164" t="s">
        <v>83</v>
      </c>
      <c r="O164" s="25" t="s">
        <v>85</v>
      </c>
      <c r="P164" s="12">
        <v>0.5</v>
      </c>
      <c r="Q164" t="str">
        <f t="shared" si="2"/>
        <v>medium5</v>
      </c>
      <c r="R164" s="5">
        <v>0</v>
      </c>
      <c r="S164">
        <v>67</v>
      </c>
      <c r="T164" t="s">
        <v>98</v>
      </c>
    </row>
    <row r="165" spans="1:20" x14ac:dyDescent="0.2">
      <c r="A165" s="28">
        <v>1912</v>
      </c>
      <c r="B165" s="18">
        <v>6.8</v>
      </c>
      <c r="C165" s="18">
        <v>2</v>
      </c>
      <c r="D165" s="28" t="s">
        <v>9</v>
      </c>
      <c r="E165" s="5">
        <v>8</v>
      </c>
      <c r="F165" s="28">
        <v>0.10000000000000009</v>
      </c>
      <c r="G165" s="5">
        <v>0.33333333333333359</v>
      </c>
      <c r="H165" s="28">
        <v>0.7</v>
      </c>
      <c r="I165" s="14">
        <v>0.6</v>
      </c>
      <c r="J165" s="5">
        <v>0.8</v>
      </c>
      <c r="K165" s="29">
        <v>0.15000000000000005</v>
      </c>
      <c r="L165" s="29">
        <v>0.40909090909090912</v>
      </c>
      <c r="M165">
        <f>(H165-0.722919255)/0.136492219</f>
        <v>-0.16791620187521478</v>
      </c>
      <c r="N165" t="s">
        <v>83</v>
      </c>
      <c r="O165" s="25" t="s">
        <v>85</v>
      </c>
      <c r="P165" s="12">
        <v>0.5</v>
      </c>
      <c r="Q165" t="str">
        <f t="shared" si="2"/>
        <v>medium8</v>
      </c>
      <c r="R165" s="5">
        <v>0</v>
      </c>
      <c r="S165">
        <v>67</v>
      </c>
      <c r="T165" t="s">
        <v>98</v>
      </c>
    </row>
    <row r="166" spans="1:20" x14ac:dyDescent="0.2">
      <c r="A166" s="28">
        <v>1912</v>
      </c>
      <c r="B166" s="18">
        <v>6.8</v>
      </c>
      <c r="C166" s="18">
        <v>2</v>
      </c>
      <c r="D166" s="28" t="s">
        <v>9</v>
      </c>
      <c r="E166" s="5">
        <v>11</v>
      </c>
      <c r="F166" s="28">
        <v>0.25</v>
      </c>
      <c r="G166" s="5">
        <v>0.41666666666666669</v>
      </c>
      <c r="H166" s="28">
        <v>0.4</v>
      </c>
      <c r="I166" s="14">
        <v>0.6</v>
      </c>
      <c r="J166" s="5">
        <v>0.65</v>
      </c>
      <c r="K166" s="29">
        <v>0.15000000000000005</v>
      </c>
      <c r="L166" s="29">
        <v>0.40909090909090912</v>
      </c>
      <c r="M166">
        <f>(H166-0.586273292)/0.138419652</f>
        <v>-1.345714205378872</v>
      </c>
      <c r="N166" t="s">
        <v>82</v>
      </c>
      <c r="O166" s="25" t="s">
        <v>85</v>
      </c>
      <c r="P166" s="12">
        <v>0.5</v>
      </c>
      <c r="Q166" t="str">
        <f t="shared" si="2"/>
        <v>low11</v>
      </c>
      <c r="R166" s="5">
        <v>0</v>
      </c>
      <c r="S166">
        <v>67</v>
      </c>
      <c r="T166" t="s">
        <v>98</v>
      </c>
    </row>
    <row r="167" spans="1:20" x14ac:dyDescent="0.2">
      <c r="A167" s="28">
        <v>1916</v>
      </c>
      <c r="B167" s="18">
        <v>7.13</v>
      </c>
      <c r="C167" s="18">
        <v>2</v>
      </c>
      <c r="D167" s="28" t="s">
        <v>10</v>
      </c>
      <c r="E167" s="5">
        <v>5</v>
      </c>
      <c r="F167" s="28">
        <v>-9.9999999999999978E-2</v>
      </c>
      <c r="G167" s="5">
        <v>-1.9999999999999978</v>
      </c>
      <c r="H167" s="28">
        <v>0.95</v>
      </c>
      <c r="I167" s="21">
        <v>0.75</v>
      </c>
      <c r="J167" s="5">
        <v>0.85</v>
      </c>
      <c r="K167" s="29">
        <v>-1.6666666666666607E-2</v>
      </c>
      <c r="L167" s="29">
        <v>-8.333333333333301E-2</v>
      </c>
      <c r="M167">
        <f>(H167-0.79621118)/0.104759364</f>
        <v>1.4680197943927948</v>
      </c>
      <c r="N167" t="s">
        <v>84</v>
      </c>
      <c r="O167" s="25" t="s">
        <v>85</v>
      </c>
      <c r="P167" s="5">
        <v>0.35</v>
      </c>
      <c r="Q167" t="str">
        <f t="shared" si="2"/>
        <v>high5</v>
      </c>
      <c r="R167" s="21">
        <v>10</v>
      </c>
      <c r="S167">
        <v>58</v>
      </c>
      <c r="T167" t="s">
        <v>91</v>
      </c>
    </row>
    <row r="168" spans="1:20" x14ac:dyDescent="0.2">
      <c r="A168" s="28">
        <v>1916</v>
      </c>
      <c r="B168" s="18">
        <v>7.13</v>
      </c>
      <c r="C168" s="18">
        <v>2</v>
      </c>
      <c r="D168" s="28" t="s">
        <v>10</v>
      </c>
      <c r="E168" s="5">
        <v>8</v>
      </c>
      <c r="F168" s="28">
        <v>4.9999999999999933E-2</v>
      </c>
      <c r="G168" s="5">
        <v>0.24999999999999972</v>
      </c>
      <c r="H168" s="28">
        <v>0.8</v>
      </c>
      <c r="I168" s="21">
        <v>0.75</v>
      </c>
      <c r="J168" s="5">
        <v>0.85</v>
      </c>
      <c r="K168" s="29">
        <v>-1.6666666666666607E-2</v>
      </c>
      <c r="L168" s="29">
        <v>-8.333333333333301E-2</v>
      </c>
      <c r="M168">
        <f>(H168-0.722919255)/0.136492219</f>
        <v>0.56472629403145735</v>
      </c>
      <c r="N168" t="s">
        <v>84</v>
      </c>
      <c r="O168" s="25" t="s">
        <v>85</v>
      </c>
      <c r="P168" s="5">
        <v>0.35</v>
      </c>
      <c r="Q168" t="str">
        <f t="shared" si="2"/>
        <v>high8</v>
      </c>
      <c r="R168" s="21">
        <v>10</v>
      </c>
      <c r="S168">
        <v>58</v>
      </c>
      <c r="T168" t="s">
        <v>91</v>
      </c>
    </row>
    <row r="169" spans="1:20" x14ac:dyDescent="0.2">
      <c r="A169" s="28">
        <v>1916</v>
      </c>
      <c r="B169" s="18">
        <v>7.13</v>
      </c>
      <c r="C169" s="18">
        <v>2</v>
      </c>
      <c r="D169" s="28" t="s">
        <v>10</v>
      </c>
      <c r="E169" s="5">
        <v>11</v>
      </c>
      <c r="F169" s="28">
        <v>0</v>
      </c>
      <c r="G169" s="5">
        <v>0</v>
      </c>
      <c r="H169" s="28">
        <v>0.65</v>
      </c>
      <c r="I169" s="21">
        <v>0.75</v>
      </c>
      <c r="J169" s="5">
        <v>0.65</v>
      </c>
      <c r="K169" s="29">
        <v>-1.6666666666666607E-2</v>
      </c>
      <c r="L169" s="29">
        <v>-8.333333333333301E-2</v>
      </c>
      <c r="M169">
        <f>(H169-0.586273292)/0.138419652</f>
        <v>0.46038772009049711</v>
      </c>
      <c r="N169" t="s">
        <v>83</v>
      </c>
      <c r="O169" s="25" t="s">
        <v>85</v>
      </c>
      <c r="P169" s="5">
        <v>0.35</v>
      </c>
      <c r="Q169" t="str">
        <f t="shared" si="2"/>
        <v>medium11</v>
      </c>
      <c r="R169" s="21">
        <v>10</v>
      </c>
      <c r="S169">
        <v>58</v>
      </c>
      <c r="T169" t="s">
        <v>91</v>
      </c>
    </row>
    <row r="170" spans="1:20" x14ac:dyDescent="0.2">
      <c r="A170" s="28">
        <v>1947</v>
      </c>
      <c r="B170" s="18">
        <v>6.83</v>
      </c>
      <c r="C170" s="18">
        <v>2</v>
      </c>
      <c r="D170" s="28" t="s">
        <v>10</v>
      </c>
      <c r="E170" s="5">
        <v>5</v>
      </c>
      <c r="F170" s="28">
        <v>0.25</v>
      </c>
      <c r="G170" s="5">
        <v>1</v>
      </c>
      <c r="H170" s="28">
        <v>0.75</v>
      </c>
      <c r="I170" s="21">
        <v>0.6</v>
      </c>
      <c r="J170" s="5">
        <v>1</v>
      </c>
      <c r="K170" s="29">
        <v>0.15000000000000005</v>
      </c>
      <c r="L170" s="29">
        <v>0.47368421052631604</v>
      </c>
      <c r="M170">
        <f>(H170-0.79621118)/0.104759364</f>
        <v>-0.44111741648221559</v>
      </c>
      <c r="N170" t="s">
        <v>82</v>
      </c>
      <c r="O170" s="25" t="s">
        <v>85</v>
      </c>
      <c r="P170" s="5">
        <v>0.45</v>
      </c>
      <c r="Q170" t="str">
        <f t="shared" si="2"/>
        <v>low5</v>
      </c>
      <c r="R170" s="5">
        <v>0</v>
      </c>
      <c r="S170">
        <v>62</v>
      </c>
      <c r="T170" t="s">
        <v>91</v>
      </c>
    </row>
    <row r="171" spans="1:20" x14ac:dyDescent="0.2">
      <c r="A171" s="28">
        <v>1947</v>
      </c>
      <c r="B171" s="18">
        <v>6.83</v>
      </c>
      <c r="C171" s="18">
        <v>2</v>
      </c>
      <c r="D171" s="28" t="s">
        <v>10</v>
      </c>
      <c r="E171" s="5">
        <v>8</v>
      </c>
      <c r="F171" s="28">
        <v>0.10000000000000009</v>
      </c>
      <c r="G171" s="5">
        <v>0.33333333333333359</v>
      </c>
      <c r="H171" s="28">
        <v>0.7</v>
      </c>
      <c r="I171" s="21">
        <v>0.6</v>
      </c>
      <c r="J171" s="5">
        <v>0.8</v>
      </c>
      <c r="K171" s="29">
        <v>0.15000000000000005</v>
      </c>
      <c r="L171" s="29">
        <v>0.47368421052631604</v>
      </c>
      <c r="M171">
        <f>(H171-0.722919255)/0.136492219</f>
        <v>-0.16791620187521478</v>
      </c>
      <c r="N171" t="s">
        <v>83</v>
      </c>
      <c r="O171" s="25" t="s">
        <v>85</v>
      </c>
      <c r="P171" s="5">
        <v>0.45</v>
      </c>
      <c r="Q171" t="str">
        <f t="shared" si="2"/>
        <v>medium8</v>
      </c>
      <c r="R171" s="5">
        <v>0</v>
      </c>
      <c r="S171">
        <v>62</v>
      </c>
      <c r="T171" t="s">
        <v>91</v>
      </c>
    </row>
    <row r="172" spans="1:20" x14ac:dyDescent="0.2">
      <c r="A172" s="28">
        <v>1947</v>
      </c>
      <c r="B172" s="18">
        <v>6.83</v>
      </c>
      <c r="C172" s="18">
        <v>2</v>
      </c>
      <c r="D172" s="28" t="s">
        <v>10</v>
      </c>
      <c r="E172" s="5">
        <v>11</v>
      </c>
      <c r="F172" s="28">
        <v>9.9999999999999978E-2</v>
      </c>
      <c r="G172" s="5">
        <v>0.24999999999999994</v>
      </c>
      <c r="H172" s="28">
        <v>0.6</v>
      </c>
      <c r="I172" s="21">
        <v>0.6</v>
      </c>
      <c r="J172" s="5">
        <v>0.7</v>
      </c>
      <c r="K172" s="29">
        <v>0.15000000000000005</v>
      </c>
      <c r="L172" s="29">
        <v>0.47368421052631604</v>
      </c>
      <c r="M172">
        <f>(H172-0.586273292)/0.138419652</f>
        <v>9.9167334996622988E-2</v>
      </c>
      <c r="N172" t="s">
        <v>83</v>
      </c>
      <c r="O172" s="25" t="s">
        <v>85</v>
      </c>
      <c r="P172" s="5">
        <v>0.45</v>
      </c>
      <c r="Q172" t="str">
        <f t="shared" si="2"/>
        <v>medium11</v>
      </c>
      <c r="R172" s="5">
        <v>0</v>
      </c>
      <c r="S172">
        <v>62</v>
      </c>
      <c r="T172" t="s">
        <v>91</v>
      </c>
    </row>
    <row r="173" spans="1:20" x14ac:dyDescent="0.2">
      <c r="A173" s="28">
        <v>1951</v>
      </c>
      <c r="B173" s="18">
        <v>7.68</v>
      </c>
      <c r="C173" s="18">
        <v>2</v>
      </c>
      <c r="D173" s="28" t="s">
        <v>9</v>
      </c>
      <c r="E173" s="5">
        <v>5</v>
      </c>
      <c r="F173" s="28">
        <v>0</v>
      </c>
      <c r="G173" s="5">
        <v>0</v>
      </c>
      <c r="H173" s="28">
        <v>0.9</v>
      </c>
      <c r="I173" s="21">
        <v>0.6</v>
      </c>
      <c r="J173" s="5">
        <v>0.9</v>
      </c>
      <c r="K173" s="29">
        <v>1.6666666666666607E-2</v>
      </c>
      <c r="L173" s="29">
        <v>9.9999999999999672E-2</v>
      </c>
      <c r="M173">
        <f>(H173-0.79621118)/0.104759364</f>
        <v>0.99073549167404273</v>
      </c>
      <c r="N173" t="s">
        <v>84</v>
      </c>
      <c r="O173" s="25" t="s">
        <v>85</v>
      </c>
      <c r="P173" s="5">
        <v>0.3</v>
      </c>
      <c r="Q173" t="str">
        <f t="shared" si="2"/>
        <v>high5</v>
      </c>
      <c r="R173" s="21">
        <v>10</v>
      </c>
      <c r="S173">
        <v>60</v>
      </c>
      <c r="T173" t="s">
        <v>91</v>
      </c>
    </row>
    <row r="174" spans="1:20" x14ac:dyDescent="0.2">
      <c r="A174" s="28">
        <v>1951</v>
      </c>
      <c r="B174" s="18">
        <v>7.68</v>
      </c>
      <c r="C174" s="18">
        <v>2</v>
      </c>
      <c r="D174" s="28" t="s">
        <v>9</v>
      </c>
      <c r="E174" s="5">
        <v>8</v>
      </c>
      <c r="F174" s="28">
        <v>0.14999999999999991</v>
      </c>
      <c r="G174" s="5">
        <v>0.74999999999999978</v>
      </c>
      <c r="H174" s="28">
        <v>0.8</v>
      </c>
      <c r="I174" s="21">
        <v>0.6</v>
      </c>
      <c r="J174" s="5">
        <v>0.95</v>
      </c>
      <c r="K174" s="29">
        <v>1.6666666666666607E-2</v>
      </c>
      <c r="L174" s="29">
        <v>9.9999999999999672E-2</v>
      </c>
      <c r="M174">
        <f>(H174-0.722919255)/0.136492219</f>
        <v>0.56472629403145735</v>
      </c>
      <c r="N174" t="s">
        <v>84</v>
      </c>
      <c r="O174" s="25" t="s">
        <v>85</v>
      </c>
      <c r="P174" s="5">
        <v>0.3</v>
      </c>
      <c r="Q174" t="str">
        <f t="shared" si="2"/>
        <v>high8</v>
      </c>
      <c r="R174" s="21">
        <v>10</v>
      </c>
      <c r="S174">
        <v>60</v>
      </c>
      <c r="T174" t="s">
        <v>91</v>
      </c>
    </row>
    <row r="175" spans="1:20" x14ac:dyDescent="0.2">
      <c r="A175" s="28">
        <v>1951</v>
      </c>
      <c r="B175" s="18">
        <v>7.68</v>
      </c>
      <c r="C175" s="18">
        <v>2</v>
      </c>
      <c r="D175" s="28" t="s">
        <v>9</v>
      </c>
      <c r="E175" s="5">
        <v>11</v>
      </c>
      <c r="F175" s="28">
        <v>-0.10000000000000009</v>
      </c>
      <c r="G175" s="5">
        <v>-0.50000000000000056</v>
      </c>
      <c r="H175" s="28">
        <v>0.8</v>
      </c>
      <c r="I175" s="21">
        <v>0.6</v>
      </c>
      <c r="J175" s="5">
        <v>0.7</v>
      </c>
      <c r="K175" s="29">
        <v>1.6666666666666607E-2</v>
      </c>
      <c r="L175" s="29">
        <v>9.9999999999999672E-2</v>
      </c>
      <c r="M175">
        <f>(H175-0.586273292)/0.138419652</f>
        <v>1.5440488753721187</v>
      </c>
      <c r="N175" t="s">
        <v>84</v>
      </c>
      <c r="O175" s="25" t="s">
        <v>85</v>
      </c>
      <c r="P175" s="5">
        <v>0.3</v>
      </c>
      <c r="Q175" t="str">
        <f t="shared" ref="Q175:Q238" si="3">CONCATENATE(N175,E175)</f>
        <v>high11</v>
      </c>
      <c r="R175" s="21">
        <v>10</v>
      </c>
      <c r="S175">
        <v>60</v>
      </c>
      <c r="T175" t="s">
        <v>91</v>
      </c>
    </row>
    <row r="176" spans="1:20" x14ac:dyDescent="0.2">
      <c r="A176" s="28">
        <v>2009</v>
      </c>
      <c r="B176" s="18">
        <v>5.66</v>
      </c>
      <c r="C176" s="18">
        <v>1</v>
      </c>
      <c r="D176" s="28" t="s">
        <v>10</v>
      </c>
      <c r="E176" s="5">
        <v>5</v>
      </c>
      <c r="F176" s="28">
        <v>5.0000000000000044E-2</v>
      </c>
      <c r="G176" s="5">
        <v>0.20000000000000018</v>
      </c>
      <c r="H176" s="28">
        <v>0.75</v>
      </c>
      <c r="I176" s="21">
        <v>0.55000000000000004</v>
      </c>
      <c r="J176" s="5">
        <v>0.8</v>
      </c>
      <c r="K176" s="29">
        <v>4.9999999999999968E-2</v>
      </c>
      <c r="L176" s="29">
        <v>0.16666666666666649</v>
      </c>
      <c r="M176">
        <f>(H176-0.79621118)/0.104759364</f>
        <v>-0.44111741648221559</v>
      </c>
      <c r="N176" t="s">
        <v>82</v>
      </c>
      <c r="O176" s="25" t="s">
        <v>85</v>
      </c>
      <c r="P176" s="5">
        <v>0.4</v>
      </c>
      <c r="Q176" t="str">
        <f t="shared" si="3"/>
        <v>low5</v>
      </c>
      <c r="R176" s="5">
        <v>5</v>
      </c>
      <c r="S176">
        <v>49</v>
      </c>
      <c r="T176" t="s">
        <v>91</v>
      </c>
    </row>
    <row r="177" spans="1:20" x14ac:dyDescent="0.2">
      <c r="A177" s="28">
        <v>2009</v>
      </c>
      <c r="B177" s="18">
        <v>5.66</v>
      </c>
      <c r="C177" s="18">
        <v>1</v>
      </c>
      <c r="D177" s="28" t="s">
        <v>10</v>
      </c>
      <c r="E177" s="5">
        <v>8</v>
      </c>
      <c r="F177" s="28">
        <v>-0.10000000000000009</v>
      </c>
      <c r="G177" s="5">
        <v>-0.50000000000000056</v>
      </c>
      <c r="H177" s="28">
        <v>0.8</v>
      </c>
      <c r="I177" s="21">
        <v>0.55000000000000004</v>
      </c>
      <c r="J177" s="5">
        <v>0.7</v>
      </c>
      <c r="K177" s="29">
        <v>4.9999999999999968E-2</v>
      </c>
      <c r="L177" s="29">
        <v>0.16666666666666649</v>
      </c>
      <c r="M177">
        <f>(H177-0.722919255)/0.136492219</f>
        <v>0.56472629403145735</v>
      </c>
      <c r="N177" t="s">
        <v>83</v>
      </c>
      <c r="O177" s="25" t="s">
        <v>85</v>
      </c>
      <c r="P177" s="5">
        <v>0.4</v>
      </c>
      <c r="Q177" t="str">
        <f t="shared" si="3"/>
        <v>medium8</v>
      </c>
      <c r="R177" s="5">
        <v>5</v>
      </c>
      <c r="S177">
        <v>49</v>
      </c>
      <c r="T177" t="s">
        <v>91</v>
      </c>
    </row>
    <row r="178" spans="1:20" x14ac:dyDescent="0.2">
      <c r="A178" s="28">
        <v>2009</v>
      </c>
      <c r="B178" s="18">
        <v>5.66</v>
      </c>
      <c r="C178" s="18">
        <v>1</v>
      </c>
      <c r="D178" s="28" t="s">
        <v>10</v>
      </c>
      <c r="E178" s="5">
        <v>11</v>
      </c>
      <c r="F178" s="28">
        <v>0.19999999999999996</v>
      </c>
      <c r="G178" s="5">
        <v>0.44444444444444436</v>
      </c>
      <c r="H178" s="28">
        <v>0.55000000000000004</v>
      </c>
      <c r="I178" s="21">
        <v>0.55000000000000004</v>
      </c>
      <c r="J178" s="5">
        <v>0.75</v>
      </c>
      <c r="K178" s="29">
        <v>4.9999999999999968E-2</v>
      </c>
      <c r="L178" s="29">
        <v>0.16666666666666649</v>
      </c>
      <c r="M178">
        <f>(H178-0.586273292)/0.138419652</f>
        <v>-0.26205305009725033</v>
      </c>
      <c r="N178" t="s">
        <v>82</v>
      </c>
      <c r="O178" s="25" t="s">
        <v>85</v>
      </c>
      <c r="P178" s="5">
        <v>0.4</v>
      </c>
      <c r="Q178" t="str">
        <f t="shared" si="3"/>
        <v>low11</v>
      </c>
      <c r="R178" s="5">
        <v>5</v>
      </c>
      <c r="S178">
        <v>49</v>
      </c>
      <c r="T178" t="s">
        <v>91</v>
      </c>
    </row>
    <row r="179" spans="1:20" x14ac:dyDescent="0.2">
      <c r="A179" s="28">
        <v>2085</v>
      </c>
      <c r="B179" s="18">
        <v>6.22</v>
      </c>
      <c r="C179" s="18">
        <v>2</v>
      </c>
      <c r="D179" s="28" t="s">
        <v>9</v>
      </c>
      <c r="E179" s="5">
        <v>5</v>
      </c>
      <c r="F179" s="28">
        <v>0.10000000000000009</v>
      </c>
      <c r="G179" s="5">
        <v>0.33333333333333359</v>
      </c>
      <c r="H179" s="28">
        <v>0.7</v>
      </c>
      <c r="I179" s="21">
        <v>0.75</v>
      </c>
      <c r="J179" s="5">
        <v>0.8</v>
      </c>
      <c r="K179" s="29">
        <v>8.3333333333333329E-2</v>
      </c>
      <c r="L179" s="29">
        <v>0.22727272727272735</v>
      </c>
      <c r="M179">
        <f>(H179-0.79621118)/0.104759364</f>
        <v>-0.91840171920096869</v>
      </c>
      <c r="N179" t="s">
        <v>82</v>
      </c>
      <c r="O179" s="25" t="s">
        <v>85</v>
      </c>
      <c r="P179" s="5">
        <v>0.35</v>
      </c>
      <c r="Q179" t="str">
        <f t="shared" si="3"/>
        <v>low5</v>
      </c>
      <c r="R179" s="5">
        <v>0</v>
      </c>
      <c r="S179">
        <v>66</v>
      </c>
      <c r="T179" t="s">
        <v>98</v>
      </c>
    </row>
    <row r="180" spans="1:20" x14ac:dyDescent="0.2">
      <c r="A180" s="28">
        <v>2085</v>
      </c>
      <c r="B180" s="18">
        <v>6.22</v>
      </c>
      <c r="C180" s="18">
        <v>2</v>
      </c>
      <c r="D180" s="28" t="s">
        <v>9</v>
      </c>
      <c r="E180" s="5">
        <v>8</v>
      </c>
      <c r="F180" s="28">
        <v>0</v>
      </c>
      <c r="G180" s="5">
        <v>0</v>
      </c>
      <c r="H180" s="28">
        <v>0.75</v>
      </c>
      <c r="I180" s="21">
        <v>0.75</v>
      </c>
      <c r="J180" s="5">
        <v>0.75</v>
      </c>
      <c r="K180" s="29">
        <v>8.3333333333333329E-2</v>
      </c>
      <c r="L180" s="29">
        <v>0.22727272727272735</v>
      </c>
      <c r="M180">
        <f>(H180-0.722919255)/0.136492219</f>
        <v>0.19840504607812126</v>
      </c>
      <c r="N180" t="s">
        <v>83</v>
      </c>
      <c r="O180" s="25" t="s">
        <v>85</v>
      </c>
      <c r="P180" s="5">
        <v>0.35</v>
      </c>
      <c r="Q180" t="str">
        <f t="shared" si="3"/>
        <v>medium8</v>
      </c>
      <c r="R180" s="5">
        <v>0</v>
      </c>
      <c r="S180">
        <v>66</v>
      </c>
      <c r="T180" t="s">
        <v>98</v>
      </c>
    </row>
    <row r="181" spans="1:20" x14ac:dyDescent="0.2">
      <c r="A181" s="28">
        <v>2085</v>
      </c>
      <c r="B181" s="18">
        <v>6.22</v>
      </c>
      <c r="C181" s="18">
        <v>2</v>
      </c>
      <c r="D181" s="28" t="s">
        <v>9</v>
      </c>
      <c r="E181" s="5">
        <v>11</v>
      </c>
      <c r="F181" s="28">
        <v>0.14999999999999997</v>
      </c>
      <c r="G181" s="5">
        <v>0.27272727272727265</v>
      </c>
      <c r="H181" s="28">
        <v>0.45</v>
      </c>
      <c r="I181" s="21">
        <v>0.75</v>
      </c>
      <c r="J181" s="5">
        <v>0.6</v>
      </c>
      <c r="K181" s="29">
        <v>8.3333333333333329E-2</v>
      </c>
      <c r="L181" s="29">
        <v>0.22727272727272735</v>
      </c>
      <c r="M181">
        <f>(H181-0.586273292)/0.138419652</f>
        <v>-0.98449382028499821</v>
      </c>
      <c r="N181" t="s">
        <v>82</v>
      </c>
      <c r="O181" s="25" t="s">
        <v>85</v>
      </c>
      <c r="P181" s="5">
        <v>0.35</v>
      </c>
      <c r="Q181" t="str">
        <f t="shared" si="3"/>
        <v>low11</v>
      </c>
      <c r="R181" s="5">
        <v>0</v>
      </c>
      <c r="S181">
        <v>66</v>
      </c>
      <c r="T181" t="s">
        <v>98</v>
      </c>
    </row>
    <row r="182" spans="1:20" x14ac:dyDescent="0.2">
      <c r="A182" s="28">
        <v>2090</v>
      </c>
      <c r="B182" s="18">
        <v>6.41</v>
      </c>
      <c r="C182" s="18">
        <v>2</v>
      </c>
      <c r="D182" s="28" t="s">
        <v>9</v>
      </c>
      <c r="E182" s="5">
        <v>5</v>
      </c>
      <c r="F182" s="28">
        <v>5.0000000000000044E-2</v>
      </c>
      <c r="G182" s="5">
        <v>0.33333333333333359</v>
      </c>
      <c r="H182" s="28">
        <v>0.85</v>
      </c>
      <c r="I182" s="14">
        <v>0.65</v>
      </c>
      <c r="J182" s="5">
        <v>0.9</v>
      </c>
      <c r="K182" s="29">
        <v>-1.6666666666666607E-2</v>
      </c>
      <c r="L182" s="29">
        <v>-6.666666666666643E-2</v>
      </c>
      <c r="M182">
        <f>(H182-0.79621118)/0.104759364</f>
        <v>0.51345118895528963</v>
      </c>
      <c r="N182" t="s">
        <v>83</v>
      </c>
      <c r="O182" s="25" t="s">
        <v>85</v>
      </c>
      <c r="P182" s="12">
        <v>0.2</v>
      </c>
      <c r="Q182" t="str">
        <f t="shared" si="3"/>
        <v>medium5</v>
      </c>
      <c r="R182" s="5">
        <v>10</v>
      </c>
      <c r="S182">
        <v>55</v>
      </c>
      <c r="T182" t="s">
        <v>91</v>
      </c>
    </row>
    <row r="183" spans="1:20" x14ac:dyDescent="0.2">
      <c r="A183" s="28">
        <v>2090</v>
      </c>
      <c r="B183" s="18">
        <v>6.41</v>
      </c>
      <c r="C183" s="18">
        <v>2</v>
      </c>
      <c r="D183" s="28" t="s">
        <v>9</v>
      </c>
      <c r="E183" s="5">
        <v>8</v>
      </c>
      <c r="F183" s="28">
        <v>-0.15000000000000002</v>
      </c>
      <c r="G183" s="5">
        <v>-0.60000000000000009</v>
      </c>
      <c r="H183" s="28">
        <v>0.75</v>
      </c>
      <c r="I183" s="14">
        <v>0.65</v>
      </c>
      <c r="J183" s="5">
        <v>0.6</v>
      </c>
      <c r="K183" s="29">
        <v>-1.6666666666666607E-2</v>
      </c>
      <c r="L183" s="29">
        <v>-6.666666666666643E-2</v>
      </c>
      <c r="M183">
        <f>(H183-0.722919255)/0.136492219</f>
        <v>0.19840504607812126</v>
      </c>
      <c r="N183" t="s">
        <v>83</v>
      </c>
      <c r="O183" s="25" t="s">
        <v>85</v>
      </c>
      <c r="P183" s="12">
        <v>0.2</v>
      </c>
      <c r="Q183" t="str">
        <f t="shared" si="3"/>
        <v>medium8</v>
      </c>
      <c r="R183" s="5">
        <v>10</v>
      </c>
      <c r="S183">
        <v>55</v>
      </c>
      <c r="T183" t="s">
        <v>91</v>
      </c>
    </row>
    <row r="184" spans="1:20" x14ac:dyDescent="0.2">
      <c r="A184" s="28">
        <v>2090</v>
      </c>
      <c r="B184" s="18">
        <v>6.41</v>
      </c>
      <c r="C184" s="18">
        <v>2</v>
      </c>
      <c r="D184" s="28" t="s">
        <v>9</v>
      </c>
      <c r="E184" s="5">
        <v>11</v>
      </c>
      <c r="F184" s="28">
        <v>4.9999999999999933E-2</v>
      </c>
      <c r="G184" s="5">
        <v>0.14285714285714268</v>
      </c>
      <c r="H184" s="28">
        <v>0.65</v>
      </c>
      <c r="I184" s="14">
        <v>0.65</v>
      </c>
      <c r="J184" s="5">
        <v>0.7</v>
      </c>
      <c r="K184" s="29">
        <v>-1.6666666666666607E-2</v>
      </c>
      <c r="L184" s="29">
        <v>-6.666666666666643E-2</v>
      </c>
      <c r="M184">
        <f>(H184-0.586273292)/0.138419652</f>
        <v>0.46038772009049711</v>
      </c>
      <c r="N184" t="s">
        <v>83</v>
      </c>
      <c r="O184" s="25" t="s">
        <v>85</v>
      </c>
      <c r="P184" s="12">
        <v>0.2</v>
      </c>
      <c r="Q184" t="str">
        <f t="shared" si="3"/>
        <v>medium11</v>
      </c>
      <c r="R184" s="5">
        <v>10</v>
      </c>
      <c r="S184">
        <v>55</v>
      </c>
      <c r="T184" t="s">
        <v>91</v>
      </c>
    </row>
    <row r="185" spans="1:20" x14ac:dyDescent="0.2">
      <c r="A185" s="28">
        <v>2097</v>
      </c>
      <c r="B185" s="19">
        <v>6.6684931506849319</v>
      </c>
      <c r="C185" s="18">
        <v>2</v>
      </c>
      <c r="D185" s="28" t="s">
        <v>10</v>
      </c>
      <c r="E185" s="5">
        <v>5</v>
      </c>
      <c r="F185" s="28">
        <v>0</v>
      </c>
      <c r="G185" s="5">
        <v>0</v>
      </c>
      <c r="H185" s="28">
        <v>0.9</v>
      </c>
      <c r="I185" s="21">
        <v>0.75</v>
      </c>
      <c r="J185" s="5">
        <v>0.9</v>
      </c>
      <c r="K185" s="29">
        <v>8.333333333333319E-2</v>
      </c>
      <c r="L185" s="29">
        <v>0.35714285714285693</v>
      </c>
      <c r="M185">
        <f>(H185-0.79621118)/0.104759364</f>
        <v>0.99073549167404273</v>
      </c>
      <c r="N185" t="s">
        <v>84</v>
      </c>
      <c r="O185" s="25" t="s">
        <v>85</v>
      </c>
      <c r="P185" s="5">
        <v>0.5</v>
      </c>
      <c r="Q185" t="str">
        <f t="shared" si="3"/>
        <v>high5</v>
      </c>
      <c r="R185" s="5">
        <v>10</v>
      </c>
      <c r="S185">
        <v>55</v>
      </c>
      <c r="T185" t="s">
        <v>91</v>
      </c>
    </row>
    <row r="186" spans="1:20" x14ac:dyDescent="0.2">
      <c r="A186" s="28">
        <v>2097</v>
      </c>
      <c r="B186" s="19">
        <v>6.6684931506849319</v>
      </c>
      <c r="C186" s="18">
        <v>2</v>
      </c>
      <c r="D186" s="28" t="s">
        <v>10</v>
      </c>
      <c r="E186" s="5">
        <v>8</v>
      </c>
      <c r="F186" s="28">
        <v>9.9999999999999978E-2</v>
      </c>
      <c r="G186" s="5">
        <v>0.5</v>
      </c>
      <c r="H186" s="28">
        <v>0.8</v>
      </c>
      <c r="I186" s="21">
        <v>0.75</v>
      </c>
      <c r="J186" s="5">
        <v>0.9</v>
      </c>
      <c r="K186" s="29">
        <v>8.333333333333319E-2</v>
      </c>
      <c r="L186" s="29">
        <v>0.35714285714285693</v>
      </c>
      <c r="M186">
        <f>(H186-0.722919255)/0.136492219</f>
        <v>0.56472629403145735</v>
      </c>
      <c r="N186" t="s">
        <v>83</v>
      </c>
      <c r="O186" s="25" t="s">
        <v>85</v>
      </c>
      <c r="P186" s="5">
        <v>0.5</v>
      </c>
      <c r="Q186" t="str">
        <f t="shared" si="3"/>
        <v>medium8</v>
      </c>
      <c r="R186" s="5">
        <v>10</v>
      </c>
      <c r="S186">
        <v>55</v>
      </c>
      <c r="T186" t="s">
        <v>91</v>
      </c>
    </row>
    <row r="187" spans="1:20" x14ac:dyDescent="0.2">
      <c r="A187" s="28">
        <v>2097</v>
      </c>
      <c r="B187" s="19">
        <v>6.6684931506849319</v>
      </c>
      <c r="C187" s="18">
        <v>2</v>
      </c>
      <c r="D187" s="28" t="s">
        <v>10</v>
      </c>
      <c r="E187" s="5">
        <v>11</v>
      </c>
      <c r="F187" s="28">
        <v>0.15000000000000002</v>
      </c>
      <c r="G187" s="5">
        <v>0.37500000000000006</v>
      </c>
      <c r="H187" s="28">
        <v>0.6</v>
      </c>
      <c r="I187" s="21">
        <v>0.75</v>
      </c>
      <c r="J187" s="5">
        <v>0.75</v>
      </c>
      <c r="K187" s="29">
        <v>8.333333333333319E-2</v>
      </c>
      <c r="L187" s="29">
        <v>0.35714285714285693</v>
      </c>
      <c r="M187">
        <f>(H187-0.586273292)/0.138419652</f>
        <v>9.9167334996622988E-2</v>
      </c>
      <c r="N187" t="s">
        <v>83</v>
      </c>
      <c r="O187" s="25" t="s">
        <v>85</v>
      </c>
      <c r="P187" s="5">
        <v>0.5</v>
      </c>
      <c r="Q187" t="str">
        <f t="shared" si="3"/>
        <v>medium11</v>
      </c>
      <c r="R187" s="5">
        <v>10</v>
      </c>
      <c r="S187">
        <v>55</v>
      </c>
      <c r="T187" t="s">
        <v>91</v>
      </c>
    </row>
    <row r="188" spans="1:20" x14ac:dyDescent="0.2">
      <c r="A188" s="28">
        <v>2136</v>
      </c>
      <c r="B188" s="18">
        <v>6.36</v>
      </c>
      <c r="C188" s="18">
        <v>2</v>
      </c>
      <c r="D188" s="28" t="s">
        <v>9</v>
      </c>
      <c r="E188" s="5">
        <v>5</v>
      </c>
      <c r="F188" s="28">
        <v>0.10000000000000009</v>
      </c>
      <c r="G188" s="5">
        <v>0.33333333333333359</v>
      </c>
      <c r="H188" s="28">
        <v>0.7</v>
      </c>
      <c r="I188" s="21">
        <v>0.55000000000000004</v>
      </c>
      <c r="J188" s="5">
        <v>0.8</v>
      </c>
      <c r="K188" s="29">
        <v>8.3333333333333329E-2</v>
      </c>
      <c r="L188" s="29">
        <v>0.25000000000000011</v>
      </c>
      <c r="M188">
        <f>(H188-0.79621118)/0.104759364</f>
        <v>-0.91840171920096869</v>
      </c>
      <c r="N188" t="s">
        <v>82</v>
      </c>
      <c r="O188" s="25" t="s">
        <v>85</v>
      </c>
      <c r="P188" s="5">
        <v>0.25</v>
      </c>
      <c r="Q188" t="str">
        <f t="shared" si="3"/>
        <v>low5</v>
      </c>
      <c r="R188" s="5">
        <v>9</v>
      </c>
      <c r="S188">
        <v>55</v>
      </c>
      <c r="T188" t="s">
        <v>91</v>
      </c>
    </row>
    <row r="189" spans="1:20" x14ac:dyDescent="0.2">
      <c r="A189" s="28">
        <v>2136</v>
      </c>
      <c r="B189" s="18">
        <v>6.36</v>
      </c>
      <c r="C189" s="18">
        <v>2</v>
      </c>
      <c r="D189" s="28" t="s">
        <v>9</v>
      </c>
      <c r="E189" s="5">
        <v>8</v>
      </c>
      <c r="F189" s="28">
        <v>5.0000000000000044E-2</v>
      </c>
      <c r="G189" s="5">
        <v>0.20000000000000018</v>
      </c>
      <c r="H189" s="28">
        <v>0.75</v>
      </c>
      <c r="I189" s="21">
        <v>0.55000000000000004</v>
      </c>
      <c r="J189" s="5">
        <v>0.8</v>
      </c>
      <c r="K189" s="29">
        <v>8.3333333333333329E-2</v>
      </c>
      <c r="L189" s="29">
        <v>0.25000000000000011</v>
      </c>
      <c r="M189">
        <f>(H189-0.722919255)/0.136492219</f>
        <v>0.19840504607812126</v>
      </c>
      <c r="N189" t="s">
        <v>83</v>
      </c>
      <c r="O189" s="25" t="s">
        <v>85</v>
      </c>
      <c r="P189" s="5">
        <v>0.25</v>
      </c>
      <c r="Q189" t="str">
        <f t="shared" si="3"/>
        <v>medium8</v>
      </c>
      <c r="R189" s="5">
        <v>9</v>
      </c>
      <c r="S189">
        <v>55</v>
      </c>
      <c r="T189" t="s">
        <v>91</v>
      </c>
    </row>
    <row r="190" spans="1:20" x14ac:dyDescent="0.2">
      <c r="A190" s="28">
        <v>2136</v>
      </c>
      <c r="B190" s="18">
        <v>6.36</v>
      </c>
      <c r="C190" s="18">
        <v>2</v>
      </c>
      <c r="D190" s="28" t="s">
        <v>9</v>
      </c>
      <c r="E190" s="5">
        <v>11</v>
      </c>
      <c r="F190" s="28">
        <v>9.9999999999999978E-2</v>
      </c>
      <c r="G190" s="5">
        <v>0.22222222222222218</v>
      </c>
      <c r="H190" s="28">
        <v>0.55000000000000004</v>
      </c>
      <c r="I190" s="21">
        <v>0.55000000000000004</v>
      </c>
      <c r="J190" s="5">
        <v>0.65</v>
      </c>
      <c r="K190" s="29">
        <v>8.3333333333333329E-2</v>
      </c>
      <c r="L190" s="29">
        <v>0.25000000000000011</v>
      </c>
      <c r="M190">
        <f>(H190-0.586273292)/0.138419652</f>
        <v>-0.26205305009725033</v>
      </c>
      <c r="N190" t="s">
        <v>83</v>
      </c>
      <c r="O190" s="25" t="s">
        <v>85</v>
      </c>
      <c r="P190" s="5">
        <v>0.25</v>
      </c>
      <c r="Q190" t="str">
        <f t="shared" si="3"/>
        <v>medium11</v>
      </c>
      <c r="R190" s="5">
        <v>9</v>
      </c>
      <c r="S190">
        <v>55</v>
      </c>
      <c r="T190" t="s">
        <v>91</v>
      </c>
    </row>
    <row r="191" spans="1:20" x14ac:dyDescent="0.2">
      <c r="A191" s="28">
        <v>2138</v>
      </c>
      <c r="B191" s="18">
        <v>5.93</v>
      </c>
      <c r="C191" s="18">
        <v>1</v>
      </c>
      <c r="D191" s="28" t="s">
        <v>10</v>
      </c>
      <c r="E191" s="5">
        <v>5</v>
      </c>
      <c r="F191" s="28">
        <v>0.15000000000000002</v>
      </c>
      <c r="G191" s="5">
        <v>0.42857142857142866</v>
      </c>
      <c r="H191" s="28">
        <v>0.65</v>
      </c>
      <c r="I191" s="21">
        <v>0.6</v>
      </c>
      <c r="J191" s="5">
        <v>0.8</v>
      </c>
      <c r="K191" s="29">
        <v>0.14999999999999991</v>
      </c>
      <c r="L191" s="29">
        <v>0.28124999999999978</v>
      </c>
      <c r="M191">
        <f>(H191-0.79621118)/0.104759364</f>
        <v>-1.3956860219197207</v>
      </c>
      <c r="N191" t="s">
        <v>82</v>
      </c>
      <c r="O191" s="25" t="s">
        <v>85</v>
      </c>
      <c r="P191" s="5">
        <v>0.2</v>
      </c>
      <c r="Q191" t="str">
        <f t="shared" si="3"/>
        <v>low5</v>
      </c>
      <c r="R191" s="5">
        <v>1</v>
      </c>
      <c r="S191">
        <v>28</v>
      </c>
      <c r="T191" t="s">
        <v>94</v>
      </c>
    </row>
    <row r="192" spans="1:20" x14ac:dyDescent="0.2">
      <c r="A192" s="28">
        <v>2138</v>
      </c>
      <c r="B192" s="18">
        <v>5.93</v>
      </c>
      <c r="C192" s="18">
        <v>1</v>
      </c>
      <c r="D192" s="28" t="s">
        <v>10</v>
      </c>
      <c r="E192" s="5">
        <v>8</v>
      </c>
      <c r="F192" s="28">
        <v>0.14999999999999997</v>
      </c>
      <c r="G192" s="5">
        <v>0.27272727272727265</v>
      </c>
      <c r="H192" s="28">
        <v>0.45</v>
      </c>
      <c r="I192" s="21">
        <v>0.6</v>
      </c>
      <c r="J192" s="5">
        <v>0.6</v>
      </c>
      <c r="K192" s="29">
        <v>0.14999999999999991</v>
      </c>
      <c r="L192" s="29">
        <v>0.28124999999999978</v>
      </c>
      <c r="M192">
        <f>(H192-0.722919255)/0.136492219</f>
        <v>-1.9995224416418931</v>
      </c>
      <c r="N192" t="s">
        <v>82</v>
      </c>
      <c r="O192" s="25" t="s">
        <v>85</v>
      </c>
      <c r="P192" s="5">
        <v>0.2</v>
      </c>
      <c r="Q192" t="str">
        <f t="shared" si="3"/>
        <v>low8</v>
      </c>
      <c r="R192" s="5">
        <v>1</v>
      </c>
      <c r="S192">
        <v>28</v>
      </c>
      <c r="T192" t="s">
        <v>94</v>
      </c>
    </row>
    <row r="193" spans="1:20" x14ac:dyDescent="0.2">
      <c r="A193" s="28">
        <v>2138</v>
      </c>
      <c r="B193" s="18">
        <v>5.93</v>
      </c>
      <c r="C193" s="18">
        <v>1</v>
      </c>
      <c r="D193" s="28" t="s">
        <v>10</v>
      </c>
      <c r="E193" s="5">
        <v>11</v>
      </c>
      <c r="F193" s="28">
        <v>0.15000000000000002</v>
      </c>
      <c r="G193" s="5">
        <v>0.21428571428571433</v>
      </c>
      <c r="H193" s="28">
        <v>0.3</v>
      </c>
      <c r="I193" s="21">
        <v>0.6</v>
      </c>
      <c r="J193" s="5">
        <v>0.45</v>
      </c>
      <c r="K193" s="29">
        <v>0.14999999999999991</v>
      </c>
      <c r="L193" s="29">
        <v>0.28124999999999978</v>
      </c>
      <c r="M193">
        <f>(H193-0.586273292)/0.138419652</f>
        <v>-2.0681549755666198</v>
      </c>
      <c r="N193" t="s">
        <v>82</v>
      </c>
      <c r="O193" s="25" t="s">
        <v>85</v>
      </c>
      <c r="P193" s="5">
        <v>0.2</v>
      </c>
      <c r="Q193" t="str">
        <f t="shared" si="3"/>
        <v>low11</v>
      </c>
      <c r="R193" s="5">
        <v>1</v>
      </c>
      <c r="S193">
        <v>28</v>
      </c>
      <c r="T193" t="s">
        <v>94</v>
      </c>
    </row>
    <row r="194" spans="1:20" x14ac:dyDescent="0.2">
      <c r="A194" s="28">
        <v>2151</v>
      </c>
      <c r="B194" s="18">
        <v>6.25</v>
      </c>
      <c r="C194" s="18">
        <v>2</v>
      </c>
      <c r="D194" s="28" t="s">
        <v>10</v>
      </c>
      <c r="E194" s="5">
        <v>5</v>
      </c>
      <c r="F194" s="28">
        <v>0.15000000000000002</v>
      </c>
      <c r="G194" s="5">
        <v>0.60000000000000009</v>
      </c>
      <c r="H194" s="28">
        <v>0.75</v>
      </c>
      <c r="I194" s="21">
        <v>0.7</v>
      </c>
      <c r="J194" s="5">
        <v>0.9</v>
      </c>
      <c r="K194" s="29">
        <v>8.333333333333319E-2</v>
      </c>
      <c r="L194" s="29">
        <v>0.27777777777777724</v>
      </c>
      <c r="M194">
        <f>(H194-0.79621118)/0.104759364</f>
        <v>-0.44111741648221559</v>
      </c>
      <c r="N194" t="s">
        <v>82</v>
      </c>
      <c r="O194" s="25" t="s">
        <v>85</v>
      </c>
      <c r="P194" s="5">
        <v>0.15</v>
      </c>
      <c r="Q194" t="str">
        <f t="shared" si="3"/>
        <v>low5</v>
      </c>
      <c r="R194" s="5">
        <v>1</v>
      </c>
      <c r="S194">
        <v>51</v>
      </c>
      <c r="T194" s="22" t="s">
        <v>96</v>
      </c>
    </row>
    <row r="195" spans="1:20" x14ac:dyDescent="0.2">
      <c r="A195" s="28">
        <v>2151</v>
      </c>
      <c r="B195" s="18">
        <v>6.25</v>
      </c>
      <c r="C195" s="18">
        <v>2</v>
      </c>
      <c r="D195" s="28" t="s">
        <v>10</v>
      </c>
      <c r="E195" s="5">
        <v>8</v>
      </c>
      <c r="F195" s="28">
        <v>0.19999999999999996</v>
      </c>
      <c r="G195" s="5">
        <v>0.44444444444444436</v>
      </c>
      <c r="H195" s="28">
        <v>0.55000000000000004</v>
      </c>
      <c r="I195" s="21">
        <v>0.7</v>
      </c>
      <c r="J195" s="5">
        <v>0.75</v>
      </c>
      <c r="K195" s="29">
        <v>8.333333333333319E-2</v>
      </c>
      <c r="L195" s="29">
        <v>0.27777777777777724</v>
      </c>
      <c r="M195">
        <f>(H195-0.722919255)/0.136492219</f>
        <v>-1.2668799457352213</v>
      </c>
      <c r="N195" t="s">
        <v>82</v>
      </c>
      <c r="O195" s="25" t="s">
        <v>85</v>
      </c>
      <c r="P195" s="5">
        <v>0.15</v>
      </c>
      <c r="Q195" t="str">
        <f t="shared" si="3"/>
        <v>low8</v>
      </c>
      <c r="R195" s="5">
        <v>1</v>
      </c>
      <c r="S195">
        <v>51</v>
      </c>
      <c r="T195" s="22" t="s">
        <v>96</v>
      </c>
    </row>
    <row r="196" spans="1:20" x14ac:dyDescent="0.2">
      <c r="A196" s="28">
        <v>2151</v>
      </c>
      <c r="B196" s="18">
        <v>6.25</v>
      </c>
      <c r="C196" s="18">
        <v>2</v>
      </c>
      <c r="D196" s="28" t="s">
        <v>10</v>
      </c>
      <c r="E196" s="5">
        <v>11</v>
      </c>
      <c r="F196" s="28">
        <v>-0.10000000000000009</v>
      </c>
      <c r="G196" s="5">
        <v>-0.50000000000000056</v>
      </c>
      <c r="H196" s="28">
        <v>0.8</v>
      </c>
      <c r="I196" s="21">
        <v>0.7</v>
      </c>
      <c r="J196" s="5">
        <v>0.7</v>
      </c>
      <c r="K196" s="29">
        <v>8.333333333333319E-2</v>
      </c>
      <c r="L196" s="29">
        <v>0.27777777777777724</v>
      </c>
      <c r="M196">
        <f>(H196-0.586273292)/0.138419652</f>
        <v>1.5440488753721187</v>
      </c>
      <c r="N196" t="s">
        <v>84</v>
      </c>
      <c r="O196" s="25" t="s">
        <v>85</v>
      </c>
      <c r="P196" s="5">
        <v>0.15</v>
      </c>
      <c r="Q196" t="str">
        <f t="shared" si="3"/>
        <v>high11</v>
      </c>
      <c r="R196" s="5">
        <v>1</v>
      </c>
      <c r="S196">
        <v>51</v>
      </c>
      <c r="T196" s="22" t="s">
        <v>96</v>
      </c>
    </row>
    <row r="197" spans="1:20" x14ac:dyDescent="0.2">
      <c r="A197" s="28">
        <v>2160</v>
      </c>
      <c r="B197" s="18">
        <v>9.5</v>
      </c>
      <c r="C197" s="18">
        <v>3</v>
      </c>
      <c r="D197" s="28" t="s">
        <v>10</v>
      </c>
      <c r="E197" s="5">
        <v>5</v>
      </c>
      <c r="F197" s="28">
        <v>1.0000000000000009E-2</v>
      </c>
      <c r="G197" s="5">
        <v>6.2500000000000042E-2</v>
      </c>
      <c r="H197" s="28">
        <v>0.84</v>
      </c>
      <c r="I197" s="21">
        <v>0.84</v>
      </c>
      <c r="J197" s="5">
        <v>0.85</v>
      </c>
      <c r="K197" s="29">
        <v>-3.00000000000001E-2</v>
      </c>
      <c r="L197" s="29">
        <v>-0.14754098360655812</v>
      </c>
      <c r="M197">
        <f>(H197-0.79621118)/0.104759364</f>
        <v>0.417994328411539</v>
      </c>
      <c r="N197" t="s">
        <v>83</v>
      </c>
      <c r="O197" s="25" t="s">
        <v>86</v>
      </c>
      <c r="P197" s="5">
        <v>0.24</v>
      </c>
      <c r="Q197" t="str">
        <f t="shared" si="3"/>
        <v>medium5</v>
      </c>
      <c r="R197" s="21">
        <v>10</v>
      </c>
      <c r="S197">
        <v>81</v>
      </c>
      <c r="T197" t="s">
        <v>91</v>
      </c>
    </row>
    <row r="198" spans="1:20" x14ac:dyDescent="0.2">
      <c r="A198" s="28">
        <v>2160</v>
      </c>
      <c r="B198" s="18">
        <v>9.5</v>
      </c>
      <c r="C198" s="18">
        <v>3</v>
      </c>
      <c r="D198" s="28" t="s">
        <v>10</v>
      </c>
      <c r="E198" s="5">
        <v>8</v>
      </c>
      <c r="F198" s="28">
        <v>-0.10000000000000009</v>
      </c>
      <c r="G198" s="5">
        <v>-0.50000000000000056</v>
      </c>
      <c r="H198" s="28">
        <v>0.8</v>
      </c>
      <c r="I198" s="21">
        <v>0.84</v>
      </c>
      <c r="J198" s="5">
        <v>0.7</v>
      </c>
      <c r="K198" s="29">
        <v>-3.00000000000001E-2</v>
      </c>
      <c r="L198" s="29">
        <v>-0.14754098360655812</v>
      </c>
      <c r="M198">
        <f>(H198-0.722919255)/0.136492219</f>
        <v>0.56472629403145735</v>
      </c>
      <c r="N198" t="s">
        <v>84</v>
      </c>
      <c r="O198" s="25" t="s">
        <v>86</v>
      </c>
      <c r="P198" s="5">
        <v>0.24</v>
      </c>
      <c r="Q198" t="str">
        <f t="shared" si="3"/>
        <v>high8</v>
      </c>
      <c r="R198" s="21">
        <v>10</v>
      </c>
      <c r="S198">
        <v>81</v>
      </c>
      <c r="T198" t="s">
        <v>91</v>
      </c>
    </row>
    <row r="199" spans="1:20" x14ac:dyDescent="0.2">
      <c r="A199" s="28">
        <v>2160</v>
      </c>
      <c r="B199" s="18">
        <v>9.5</v>
      </c>
      <c r="C199" s="18">
        <v>3</v>
      </c>
      <c r="D199" s="28" t="s">
        <v>10</v>
      </c>
      <c r="E199" s="5">
        <v>11</v>
      </c>
      <c r="F199" s="28">
        <v>0</v>
      </c>
      <c r="G199" s="5">
        <v>0</v>
      </c>
      <c r="H199" s="28">
        <v>0.75</v>
      </c>
      <c r="I199" s="21">
        <v>0.84</v>
      </c>
      <c r="J199" s="5">
        <v>0.75</v>
      </c>
      <c r="K199" s="29">
        <v>-3.00000000000001E-2</v>
      </c>
      <c r="L199" s="29">
        <v>-0.14754098360655812</v>
      </c>
      <c r="M199">
        <f>(H199-0.586273292)/0.138419652</f>
        <v>1.1828284902782447</v>
      </c>
      <c r="N199" t="s">
        <v>84</v>
      </c>
      <c r="O199" s="25" t="s">
        <v>86</v>
      </c>
      <c r="P199" s="5">
        <v>0.24</v>
      </c>
      <c r="Q199" t="str">
        <f t="shared" si="3"/>
        <v>high11</v>
      </c>
      <c r="R199" s="21">
        <v>10</v>
      </c>
      <c r="S199">
        <v>81</v>
      </c>
      <c r="T199" t="s">
        <v>91</v>
      </c>
    </row>
    <row r="200" spans="1:20" x14ac:dyDescent="0.2">
      <c r="A200" s="28">
        <v>2170</v>
      </c>
      <c r="B200" s="18">
        <v>10.07</v>
      </c>
      <c r="C200" s="18">
        <v>4</v>
      </c>
      <c r="D200" s="28" t="s">
        <v>9</v>
      </c>
      <c r="E200" s="5">
        <v>5</v>
      </c>
      <c r="F200" s="28">
        <v>5.0000000000000044E-2</v>
      </c>
      <c r="G200" s="5">
        <v>0.12500000000000011</v>
      </c>
      <c r="H200" s="28">
        <v>0.6</v>
      </c>
      <c r="I200" s="21">
        <v>0.5</v>
      </c>
      <c r="J200" s="5">
        <v>0.65</v>
      </c>
      <c r="K200" s="29">
        <v>8.3333333333333329E-2</v>
      </c>
      <c r="L200" s="29">
        <v>0.17241379310344815</v>
      </c>
      <c r="M200">
        <f>(H200-0.79621118)/0.104759364</f>
        <v>-1.8729703246384739</v>
      </c>
      <c r="N200" t="s">
        <v>82</v>
      </c>
      <c r="O200" s="25" t="s">
        <v>86</v>
      </c>
      <c r="P200" s="5">
        <v>0.35</v>
      </c>
      <c r="Q200" t="str">
        <f t="shared" si="3"/>
        <v>low5</v>
      </c>
      <c r="R200" s="5">
        <v>2</v>
      </c>
      <c r="S200">
        <v>74</v>
      </c>
      <c r="T200" t="s">
        <v>91</v>
      </c>
    </row>
    <row r="201" spans="1:20" x14ac:dyDescent="0.2">
      <c r="A201" s="28">
        <v>2170</v>
      </c>
      <c r="B201" s="18">
        <v>10.07</v>
      </c>
      <c r="C201" s="18">
        <v>4</v>
      </c>
      <c r="D201" s="28" t="s">
        <v>9</v>
      </c>
      <c r="E201" s="5">
        <v>8</v>
      </c>
      <c r="F201" s="28">
        <v>0.15000000000000002</v>
      </c>
      <c r="G201" s="5">
        <v>0.30000000000000004</v>
      </c>
      <c r="H201" s="28">
        <v>0.5</v>
      </c>
      <c r="I201" s="21">
        <v>0.5</v>
      </c>
      <c r="J201" s="5">
        <v>0.65</v>
      </c>
      <c r="K201" s="29">
        <v>8.3333333333333329E-2</v>
      </c>
      <c r="L201" s="29">
        <v>0.17241379310344815</v>
      </c>
      <c r="M201">
        <f>(H201-0.722919255)/0.136492219</f>
        <v>-1.6332011936885573</v>
      </c>
      <c r="N201" t="s">
        <v>82</v>
      </c>
      <c r="O201" s="25" t="s">
        <v>86</v>
      </c>
      <c r="P201" s="5">
        <v>0.35</v>
      </c>
      <c r="Q201" t="str">
        <f t="shared" si="3"/>
        <v>low8</v>
      </c>
      <c r="R201" s="5">
        <v>2</v>
      </c>
      <c r="S201">
        <v>74</v>
      </c>
      <c r="T201" t="s">
        <v>91</v>
      </c>
    </row>
    <row r="202" spans="1:20" x14ac:dyDescent="0.2">
      <c r="A202" s="28">
        <v>2170</v>
      </c>
      <c r="B202" s="18">
        <v>10.07</v>
      </c>
      <c r="C202" s="18">
        <v>4</v>
      </c>
      <c r="D202" s="28" t="s">
        <v>9</v>
      </c>
      <c r="E202" s="5">
        <v>11</v>
      </c>
      <c r="F202" s="28">
        <v>4.9999999999999989E-2</v>
      </c>
      <c r="G202" s="5">
        <v>9.0909090909090884E-2</v>
      </c>
      <c r="H202" s="28">
        <v>0.45</v>
      </c>
      <c r="I202" s="21">
        <v>0.5</v>
      </c>
      <c r="J202" s="5">
        <v>0.5</v>
      </c>
      <c r="K202" s="29">
        <v>8.3333333333333329E-2</v>
      </c>
      <c r="L202" s="29">
        <v>0.17241379310344815</v>
      </c>
      <c r="M202">
        <f>(H202-0.586273292)/0.138419652</f>
        <v>-0.98449382028499821</v>
      </c>
      <c r="N202" t="s">
        <v>82</v>
      </c>
      <c r="O202" s="25" t="s">
        <v>86</v>
      </c>
      <c r="P202" s="5">
        <v>0.35</v>
      </c>
      <c r="Q202" t="str">
        <f t="shared" si="3"/>
        <v>low11</v>
      </c>
      <c r="R202" s="5">
        <v>2</v>
      </c>
      <c r="S202">
        <v>74</v>
      </c>
      <c r="T202" t="s">
        <v>91</v>
      </c>
    </row>
    <row r="203" spans="1:20" x14ac:dyDescent="0.2">
      <c r="A203" s="28">
        <v>2186</v>
      </c>
      <c r="B203" s="18">
        <v>6.31</v>
      </c>
      <c r="C203" s="18">
        <v>2</v>
      </c>
      <c r="D203" s="28" t="s">
        <v>10</v>
      </c>
      <c r="E203" s="5">
        <v>5</v>
      </c>
      <c r="F203" s="28">
        <v>-9.9999999999999978E-2</v>
      </c>
      <c r="G203" s="5">
        <v>-1</v>
      </c>
      <c r="H203" s="28">
        <v>0.9</v>
      </c>
      <c r="I203" s="21">
        <v>0.65</v>
      </c>
      <c r="J203" s="5">
        <v>0.8</v>
      </c>
      <c r="K203" s="29">
        <v>8.333333333333319E-2</v>
      </c>
      <c r="L203" s="29">
        <v>0.26315789473684165</v>
      </c>
      <c r="M203">
        <f>(H203-0.79621118)/0.104759364</f>
        <v>0.99073549167404273</v>
      </c>
      <c r="N203" t="s">
        <v>84</v>
      </c>
      <c r="O203" s="25" t="s">
        <v>85</v>
      </c>
      <c r="P203" s="5">
        <v>0.45</v>
      </c>
      <c r="Q203" t="str">
        <f t="shared" si="3"/>
        <v>high5</v>
      </c>
      <c r="R203" s="5">
        <v>1</v>
      </c>
      <c r="S203">
        <v>52</v>
      </c>
      <c r="T203" t="s">
        <v>91</v>
      </c>
    </row>
    <row r="204" spans="1:20" x14ac:dyDescent="0.2">
      <c r="A204" s="28">
        <v>2186</v>
      </c>
      <c r="B204" s="18">
        <v>6.31</v>
      </c>
      <c r="C204" s="18">
        <v>2</v>
      </c>
      <c r="D204" s="28" t="s">
        <v>10</v>
      </c>
      <c r="E204" s="5">
        <v>8</v>
      </c>
      <c r="F204" s="28">
        <v>5.0000000000000044E-2</v>
      </c>
      <c r="G204" s="5">
        <v>0.1666666666666668</v>
      </c>
      <c r="H204" s="28">
        <v>0.7</v>
      </c>
      <c r="I204" s="21">
        <v>0.65</v>
      </c>
      <c r="J204" s="5">
        <v>0.75</v>
      </c>
      <c r="K204" s="29">
        <v>8.333333333333319E-2</v>
      </c>
      <c r="L204" s="29">
        <v>0.26315789473684165</v>
      </c>
      <c r="M204">
        <f>(H204-0.722919255)/0.136492219</f>
        <v>-0.16791620187521478</v>
      </c>
      <c r="N204" t="s">
        <v>83</v>
      </c>
      <c r="O204" s="25" t="s">
        <v>85</v>
      </c>
      <c r="P204" s="5">
        <v>0.45</v>
      </c>
      <c r="Q204" t="str">
        <f t="shared" si="3"/>
        <v>medium8</v>
      </c>
      <c r="R204" s="5">
        <v>1</v>
      </c>
      <c r="S204">
        <v>52</v>
      </c>
      <c r="T204" t="s">
        <v>91</v>
      </c>
    </row>
    <row r="205" spans="1:20" x14ac:dyDescent="0.2">
      <c r="A205" s="28">
        <v>2186</v>
      </c>
      <c r="B205" s="18">
        <v>6.31</v>
      </c>
      <c r="C205" s="18">
        <v>2</v>
      </c>
      <c r="D205" s="28" t="s">
        <v>10</v>
      </c>
      <c r="E205" s="5">
        <v>11</v>
      </c>
      <c r="F205" s="28">
        <v>0.3</v>
      </c>
      <c r="G205" s="5">
        <v>0.54545454545454541</v>
      </c>
      <c r="H205" s="28">
        <v>0.45</v>
      </c>
      <c r="I205" s="21">
        <v>0.65</v>
      </c>
      <c r="J205" s="5">
        <v>0.75</v>
      </c>
      <c r="K205" s="29">
        <v>8.333333333333319E-2</v>
      </c>
      <c r="L205" s="29">
        <v>0.26315789473684165</v>
      </c>
      <c r="M205">
        <f>(H205-0.586273292)/0.138419652</f>
        <v>-0.98449382028499821</v>
      </c>
      <c r="N205" t="s">
        <v>82</v>
      </c>
      <c r="O205" s="25" t="s">
        <v>85</v>
      </c>
      <c r="P205" s="5">
        <v>0.45</v>
      </c>
      <c r="Q205" t="str">
        <f t="shared" si="3"/>
        <v>low11</v>
      </c>
      <c r="R205" s="5">
        <v>1</v>
      </c>
      <c r="S205">
        <v>52</v>
      </c>
      <c r="T205" t="s">
        <v>91</v>
      </c>
    </row>
    <row r="206" spans="1:20" x14ac:dyDescent="0.2">
      <c r="A206" s="28">
        <v>2196</v>
      </c>
      <c r="B206" s="19">
        <v>13.167123287671233</v>
      </c>
      <c r="C206" s="20">
        <v>5</v>
      </c>
      <c r="D206" s="28" t="s">
        <v>10</v>
      </c>
      <c r="E206" s="5">
        <v>5</v>
      </c>
      <c r="F206" s="28">
        <v>0</v>
      </c>
      <c r="G206" s="5">
        <v>0</v>
      </c>
      <c r="H206" s="28">
        <v>0.9</v>
      </c>
      <c r="I206" s="21">
        <v>0.85</v>
      </c>
      <c r="J206" s="5">
        <v>0.9</v>
      </c>
      <c r="K206" s="29">
        <v>6.6666666666666582E-2</v>
      </c>
      <c r="L206" s="29">
        <v>0.36363636363636315</v>
      </c>
      <c r="M206">
        <f>(H206-0.79621118)/0.104759364</f>
        <v>0.99073549167404273</v>
      </c>
      <c r="N206" t="s">
        <v>84</v>
      </c>
      <c r="O206" s="25" t="s">
        <v>86</v>
      </c>
      <c r="P206" s="5">
        <v>0.45</v>
      </c>
      <c r="Q206" t="str">
        <f t="shared" si="3"/>
        <v>high5</v>
      </c>
      <c r="R206" s="5">
        <v>10</v>
      </c>
      <c r="S206">
        <v>81</v>
      </c>
      <c r="T206" t="s">
        <v>91</v>
      </c>
    </row>
    <row r="207" spans="1:20" x14ac:dyDescent="0.2">
      <c r="A207" s="28">
        <v>2196</v>
      </c>
      <c r="B207" s="19">
        <v>13.167123287671233</v>
      </c>
      <c r="C207" s="18">
        <v>5</v>
      </c>
      <c r="D207" s="28" t="s">
        <v>10</v>
      </c>
      <c r="E207" s="5">
        <v>8</v>
      </c>
      <c r="F207" s="28">
        <v>0</v>
      </c>
      <c r="G207" s="5">
        <v>0</v>
      </c>
      <c r="H207" s="28">
        <v>0.9</v>
      </c>
      <c r="I207" s="21">
        <v>0.85</v>
      </c>
      <c r="J207" s="5">
        <v>0.9</v>
      </c>
      <c r="K207" s="29">
        <v>6.6666666666666582E-2</v>
      </c>
      <c r="L207" s="29">
        <v>0.36363636363636315</v>
      </c>
      <c r="M207">
        <f>(H207-0.722919255)/0.136492219</f>
        <v>1.2973687899381285</v>
      </c>
      <c r="N207" t="s">
        <v>84</v>
      </c>
      <c r="O207" s="25" t="s">
        <v>86</v>
      </c>
      <c r="P207" s="5">
        <v>0.45</v>
      </c>
      <c r="Q207" t="str">
        <f t="shared" si="3"/>
        <v>high8</v>
      </c>
      <c r="R207" s="5">
        <v>10</v>
      </c>
      <c r="S207">
        <v>81</v>
      </c>
      <c r="T207" t="s">
        <v>91</v>
      </c>
    </row>
    <row r="208" spans="1:20" x14ac:dyDescent="0.2">
      <c r="A208" s="28">
        <v>2196</v>
      </c>
      <c r="B208" s="19">
        <v>13.167123287671233</v>
      </c>
      <c r="C208" s="20">
        <v>5</v>
      </c>
      <c r="D208" s="28" t="s">
        <v>10</v>
      </c>
      <c r="E208" s="5">
        <v>11</v>
      </c>
      <c r="F208" s="28">
        <v>0.19999999999999996</v>
      </c>
      <c r="G208" s="5">
        <v>0.57142857142857129</v>
      </c>
      <c r="H208" s="28">
        <v>0.65</v>
      </c>
      <c r="I208" s="21">
        <v>0.85</v>
      </c>
      <c r="J208" s="5">
        <v>0.85</v>
      </c>
      <c r="K208" s="29">
        <v>6.6666666666666582E-2</v>
      </c>
      <c r="L208" s="29">
        <v>0.36363636363636315</v>
      </c>
      <c r="M208">
        <f>(H208-0.586273292)/0.138419652</f>
        <v>0.46038772009049711</v>
      </c>
      <c r="N208" t="s">
        <v>84</v>
      </c>
      <c r="O208" s="25" t="s">
        <v>86</v>
      </c>
      <c r="P208" s="5">
        <v>0.45</v>
      </c>
      <c r="Q208" t="str">
        <f t="shared" si="3"/>
        <v>high11</v>
      </c>
      <c r="R208" s="5">
        <v>10</v>
      </c>
      <c r="S208">
        <v>81</v>
      </c>
      <c r="T208" t="s">
        <v>91</v>
      </c>
    </row>
    <row r="209" spans="1:20" x14ac:dyDescent="0.2">
      <c r="A209" s="28">
        <v>2203</v>
      </c>
      <c r="B209" s="19">
        <v>12.895890410958904</v>
      </c>
      <c r="C209" s="20">
        <v>5</v>
      </c>
      <c r="D209" s="28" t="s">
        <v>9</v>
      </c>
      <c r="E209" s="5">
        <v>5</v>
      </c>
      <c r="F209" s="28">
        <v>0</v>
      </c>
      <c r="G209" s="5">
        <v>0</v>
      </c>
      <c r="H209" s="28">
        <v>0.85</v>
      </c>
      <c r="I209" s="21">
        <v>0.7</v>
      </c>
      <c r="J209" s="5">
        <v>0.85</v>
      </c>
      <c r="K209" s="29">
        <v>1.6666666666666607E-2</v>
      </c>
      <c r="L209" s="29">
        <v>8.333333333333301E-2</v>
      </c>
      <c r="M209">
        <f>(H209-0.79621118)/0.104759364</f>
        <v>0.51345118895528963</v>
      </c>
      <c r="N209" t="s">
        <v>84</v>
      </c>
      <c r="O209" s="25" t="s">
        <v>86</v>
      </c>
      <c r="P209" s="5">
        <v>0.4</v>
      </c>
      <c r="Q209" t="str">
        <f t="shared" si="3"/>
        <v>high5</v>
      </c>
      <c r="R209" s="5">
        <v>1</v>
      </c>
      <c r="S209">
        <v>70</v>
      </c>
      <c r="T209" t="s">
        <v>91</v>
      </c>
    </row>
    <row r="210" spans="1:20" x14ac:dyDescent="0.2">
      <c r="A210" s="28">
        <v>2203</v>
      </c>
      <c r="B210" s="19">
        <v>12.895890410958904</v>
      </c>
      <c r="C210" s="18">
        <v>5</v>
      </c>
      <c r="D210" s="28" t="s">
        <v>9</v>
      </c>
      <c r="E210" s="5">
        <v>8</v>
      </c>
      <c r="F210" s="28">
        <v>0</v>
      </c>
      <c r="G210" s="5">
        <v>0</v>
      </c>
      <c r="H210" s="28">
        <v>0.95</v>
      </c>
      <c r="I210" s="21">
        <v>0.7</v>
      </c>
      <c r="J210" s="5">
        <v>0.95</v>
      </c>
      <c r="K210" s="29">
        <v>1.6666666666666607E-2</v>
      </c>
      <c r="L210" s="29">
        <v>8.333333333333301E-2</v>
      </c>
      <c r="M210">
        <f>(H210-0.722919255)/0.136492219</f>
        <v>1.6636900378914639</v>
      </c>
      <c r="N210" t="s">
        <v>84</v>
      </c>
      <c r="O210" s="25" t="s">
        <v>86</v>
      </c>
      <c r="P210" s="5">
        <v>0.4</v>
      </c>
      <c r="Q210" t="str">
        <f t="shared" si="3"/>
        <v>high8</v>
      </c>
      <c r="R210" s="5">
        <v>1</v>
      </c>
      <c r="S210">
        <v>70</v>
      </c>
      <c r="T210" t="s">
        <v>91</v>
      </c>
    </row>
    <row r="211" spans="1:20" x14ac:dyDescent="0.2">
      <c r="A211" s="28">
        <v>2203</v>
      </c>
      <c r="B211" s="19">
        <v>12.895890410958904</v>
      </c>
      <c r="C211" s="20">
        <v>5</v>
      </c>
      <c r="D211" s="28" t="s">
        <v>9</v>
      </c>
      <c r="E211" s="5">
        <v>11</v>
      </c>
      <c r="F211" s="28">
        <v>5.0000000000000044E-2</v>
      </c>
      <c r="G211" s="5">
        <v>0.12500000000000011</v>
      </c>
      <c r="H211" s="28">
        <v>0.6</v>
      </c>
      <c r="I211" s="21">
        <v>0.7</v>
      </c>
      <c r="J211" s="5">
        <v>0.65</v>
      </c>
      <c r="K211" s="29">
        <v>1.6666666666666607E-2</v>
      </c>
      <c r="L211" s="29">
        <v>8.333333333333301E-2</v>
      </c>
      <c r="M211">
        <f>(H211-0.586273292)/0.138419652</f>
        <v>9.9167334996622988E-2</v>
      </c>
      <c r="N211" t="s">
        <v>83</v>
      </c>
      <c r="O211" s="25" t="s">
        <v>86</v>
      </c>
      <c r="P211" s="5">
        <v>0.4</v>
      </c>
      <c r="Q211" t="str">
        <f t="shared" si="3"/>
        <v>medium11</v>
      </c>
      <c r="R211" s="5">
        <v>1</v>
      </c>
      <c r="S211">
        <v>70</v>
      </c>
      <c r="T211" t="s">
        <v>91</v>
      </c>
    </row>
    <row r="212" spans="1:20" x14ac:dyDescent="0.2">
      <c r="A212" s="28">
        <v>2214</v>
      </c>
      <c r="B212" s="18">
        <v>6.12</v>
      </c>
      <c r="C212" s="18">
        <v>2</v>
      </c>
      <c r="D212" s="28" t="s">
        <v>9</v>
      </c>
      <c r="E212" s="5">
        <v>5</v>
      </c>
      <c r="F212" s="28">
        <v>9.9999999999999978E-2</v>
      </c>
      <c r="G212" s="5">
        <v>0.66666666666666641</v>
      </c>
      <c r="H212" s="28">
        <v>0.85</v>
      </c>
      <c r="I212" s="14">
        <v>0.45</v>
      </c>
      <c r="J212" s="5">
        <v>0.95</v>
      </c>
      <c r="K212" s="29">
        <v>0.11666666666666685</v>
      </c>
      <c r="L212" s="29">
        <v>0.38888888888888951</v>
      </c>
      <c r="M212">
        <f>(H212-0.79621118)/0.104759364</f>
        <v>0.51345118895528963</v>
      </c>
      <c r="N212" t="s">
        <v>83</v>
      </c>
      <c r="O212" s="25" t="s">
        <v>85</v>
      </c>
      <c r="P212" s="12">
        <v>0.55000000000000004</v>
      </c>
      <c r="Q212" t="str">
        <f t="shared" si="3"/>
        <v>medium5</v>
      </c>
      <c r="R212" s="21">
        <v>10</v>
      </c>
      <c r="S212">
        <v>74</v>
      </c>
      <c r="T212" t="s">
        <v>98</v>
      </c>
    </row>
    <row r="213" spans="1:20" x14ac:dyDescent="0.2">
      <c r="A213" s="28">
        <v>2214</v>
      </c>
      <c r="B213" s="18">
        <v>6.12</v>
      </c>
      <c r="C213" s="18">
        <v>2</v>
      </c>
      <c r="D213" s="28" t="s">
        <v>9</v>
      </c>
      <c r="E213" s="5">
        <v>8</v>
      </c>
      <c r="F213" s="28">
        <v>5.0000000000000044E-2</v>
      </c>
      <c r="G213" s="5">
        <v>0.1666666666666668</v>
      </c>
      <c r="H213" s="28">
        <v>0.7</v>
      </c>
      <c r="I213" s="14">
        <v>0.45</v>
      </c>
      <c r="J213" s="5">
        <v>0.75</v>
      </c>
      <c r="K213" s="29">
        <v>0.11666666666666685</v>
      </c>
      <c r="L213" s="29">
        <v>0.38888888888888951</v>
      </c>
      <c r="M213">
        <f>(H213-0.722919255)/0.136492219</f>
        <v>-0.16791620187521478</v>
      </c>
      <c r="N213" t="s">
        <v>83</v>
      </c>
      <c r="O213" s="25" t="s">
        <v>85</v>
      </c>
      <c r="P213" s="12">
        <v>0.55000000000000004</v>
      </c>
      <c r="Q213" t="str">
        <f t="shared" si="3"/>
        <v>medium8</v>
      </c>
      <c r="R213" s="21">
        <v>10</v>
      </c>
      <c r="S213">
        <v>74</v>
      </c>
      <c r="T213" t="s">
        <v>98</v>
      </c>
    </row>
    <row r="214" spans="1:20" x14ac:dyDescent="0.2">
      <c r="A214" s="28">
        <v>2214</v>
      </c>
      <c r="B214" s="18">
        <v>6.12</v>
      </c>
      <c r="C214" s="18">
        <v>2</v>
      </c>
      <c r="D214" s="28" t="s">
        <v>9</v>
      </c>
      <c r="E214" s="5">
        <v>11</v>
      </c>
      <c r="F214" s="28">
        <v>0.19999999999999996</v>
      </c>
      <c r="G214" s="5">
        <v>0.44444444444444436</v>
      </c>
      <c r="H214" s="28">
        <v>0.55000000000000004</v>
      </c>
      <c r="I214" s="14">
        <v>0.45</v>
      </c>
      <c r="J214" s="5">
        <v>0.75</v>
      </c>
      <c r="K214" s="29">
        <v>0.11666666666666685</v>
      </c>
      <c r="L214" s="29">
        <v>0.38888888888888951</v>
      </c>
      <c r="M214">
        <f>(H214-0.586273292)/0.138419652</f>
        <v>-0.26205305009725033</v>
      </c>
      <c r="N214" t="s">
        <v>83</v>
      </c>
      <c r="O214" s="25" t="s">
        <v>85</v>
      </c>
      <c r="P214" s="12">
        <v>0.55000000000000004</v>
      </c>
      <c r="Q214" t="str">
        <f t="shared" si="3"/>
        <v>medium11</v>
      </c>
      <c r="R214" s="21">
        <v>10</v>
      </c>
      <c r="S214">
        <v>74</v>
      </c>
      <c r="T214" t="s">
        <v>98</v>
      </c>
    </row>
    <row r="215" spans="1:20" x14ac:dyDescent="0.2">
      <c r="A215" s="28">
        <v>2247</v>
      </c>
      <c r="B215" s="18">
        <v>10.15</v>
      </c>
      <c r="C215" s="18">
        <v>4</v>
      </c>
      <c r="D215" s="28" t="s">
        <v>9</v>
      </c>
      <c r="E215" s="5">
        <v>5</v>
      </c>
      <c r="F215" s="28">
        <v>5.0000000000000044E-2</v>
      </c>
      <c r="G215" s="5">
        <v>0.33333333333333359</v>
      </c>
      <c r="H215" s="28">
        <v>0.85</v>
      </c>
      <c r="I215" s="21">
        <v>0.65</v>
      </c>
      <c r="J215" s="5">
        <v>0.9</v>
      </c>
      <c r="K215" s="29">
        <v>0.15000000000000005</v>
      </c>
      <c r="L215" s="29">
        <v>0.60000000000000009</v>
      </c>
      <c r="M215">
        <f>(H215-0.79621118)/0.104759364</f>
        <v>0.51345118895528963</v>
      </c>
      <c r="N215" t="s">
        <v>83</v>
      </c>
      <c r="O215" s="25" t="s">
        <v>86</v>
      </c>
      <c r="P215" s="5">
        <v>0.3</v>
      </c>
      <c r="Q215" t="str">
        <f t="shared" si="3"/>
        <v>medium5</v>
      </c>
      <c r="R215" s="21">
        <v>10</v>
      </c>
      <c r="S215">
        <v>75</v>
      </c>
      <c r="T215" t="s">
        <v>91</v>
      </c>
    </row>
    <row r="216" spans="1:20" x14ac:dyDescent="0.2">
      <c r="A216" s="28">
        <v>2247</v>
      </c>
      <c r="B216" s="18">
        <v>10.15</v>
      </c>
      <c r="C216" s="18">
        <v>4</v>
      </c>
      <c r="D216" s="28" t="s">
        <v>9</v>
      </c>
      <c r="E216" s="5">
        <v>8</v>
      </c>
      <c r="F216" s="28">
        <v>0.19999999999999996</v>
      </c>
      <c r="G216" s="5">
        <v>1</v>
      </c>
      <c r="H216" s="28">
        <v>0.8</v>
      </c>
      <c r="I216" s="21">
        <v>0.65</v>
      </c>
      <c r="J216" s="5">
        <v>1</v>
      </c>
      <c r="K216" s="29">
        <v>0.15000000000000005</v>
      </c>
      <c r="L216" s="29">
        <v>0.60000000000000009</v>
      </c>
      <c r="M216">
        <f>(H216-0.722919255)/0.136492219</f>
        <v>0.56472629403145735</v>
      </c>
      <c r="N216" t="s">
        <v>84</v>
      </c>
      <c r="O216" s="25" t="s">
        <v>86</v>
      </c>
      <c r="P216" s="5">
        <v>0.3</v>
      </c>
      <c r="Q216" t="str">
        <f t="shared" si="3"/>
        <v>high8</v>
      </c>
      <c r="R216" s="21">
        <v>10</v>
      </c>
      <c r="S216">
        <v>75</v>
      </c>
      <c r="T216" t="s">
        <v>91</v>
      </c>
    </row>
    <row r="217" spans="1:20" x14ac:dyDescent="0.2">
      <c r="A217" s="28">
        <v>2247</v>
      </c>
      <c r="B217" s="18">
        <v>10.15</v>
      </c>
      <c r="C217" s="18">
        <v>4</v>
      </c>
      <c r="D217" s="28" t="s">
        <v>9</v>
      </c>
      <c r="E217" s="5">
        <v>11</v>
      </c>
      <c r="F217" s="28">
        <v>0.20000000000000007</v>
      </c>
      <c r="G217" s="5">
        <v>0.50000000000000011</v>
      </c>
      <c r="H217" s="28">
        <v>0.6</v>
      </c>
      <c r="I217" s="21">
        <v>0.65</v>
      </c>
      <c r="J217" s="5">
        <v>0.8</v>
      </c>
      <c r="K217" s="29">
        <v>0.15000000000000005</v>
      </c>
      <c r="L217" s="29">
        <v>0.60000000000000009</v>
      </c>
      <c r="M217">
        <f>(H217-0.586273292)/0.138419652</f>
        <v>9.9167334996622988E-2</v>
      </c>
      <c r="N217" t="s">
        <v>83</v>
      </c>
      <c r="O217" s="25" t="s">
        <v>86</v>
      </c>
      <c r="P217" s="5">
        <v>0.3</v>
      </c>
      <c r="Q217" t="str">
        <f t="shared" si="3"/>
        <v>medium11</v>
      </c>
      <c r="R217" s="21">
        <v>10</v>
      </c>
      <c r="S217">
        <v>75</v>
      </c>
      <c r="T217" t="s">
        <v>91</v>
      </c>
    </row>
    <row r="218" spans="1:20" x14ac:dyDescent="0.2">
      <c r="A218" s="28">
        <v>2252</v>
      </c>
      <c r="B218" s="18">
        <v>8.17</v>
      </c>
      <c r="C218" s="18">
        <v>3</v>
      </c>
      <c r="D218" s="28" t="s">
        <v>9</v>
      </c>
      <c r="E218" s="5">
        <v>5</v>
      </c>
      <c r="F218" s="28">
        <v>0.14000000000000001</v>
      </c>
      <c r="G218" s="5">
        <v>0.53846153846153855</v>
      </c>
      <c r="H218" s="28">
        <v>0.74</v>
      </c>
      <c r="I218" s="21">
        <v>0.56000000000000005</v>
      </c>
      <c r="J218" s="5">
        <v>0.88</v>
      </c>
      <c r="K218" s="29">
        <v>0.15000000000000005</v>
      </c>
      <c r="L218" s="29">
        <v>0.43269230769230776</v>
      </c>
      <c r="M218">
        <f>(H218-0.79621118)/0.104759364</f>
        <v>-0.53657427702596616</v>
      </c>
      <c r="N218" t="s">
        <v>82</v>
      </c>
      <c r="O218" s="25" t="s">
        <v>85</v>
      </c>
      <c r="P218" s="5">
        <v>0.6</v>
      </c>
      <c r="Q218" t="str">
        <f t="shared" si="3"/>
        <v>low5</v>
      </c>
      <c r="R218" s="21">
        <v>10</v>
      </c>
      <c r="S218">
        <v>74</v>
      </c>
      <c r="T218" t="s">
        <v>91</v>
      </c>
    </row>
    <row r="219" spans="1:20" x14ac:dyDescent="0.2">
      <c r="A219" s="28">
        <v>2252</v>
      </c>
      <c r="B219" s="18">
        <v>8.17</v>
      </c>
      <c r="C219" s="18">
        <v>3</v>
      </c>
      <c r="D219" s="28" t="s">
        <v>9</v>
      </c>
      <c r="E219" s="5">
        <v>8</v>
      </c>
      <c r="F219" s="28">
        <v>0.13</v>
      </c>
      <c r="G219" s="5">
        <v>0.34210526315789475</v>
      </c>
      <c r="H219" s="28">
        <v>0.62</v>
      </c>
      <c r="I219" s="21">
        <v>0.56000000000000005</v>
      </c>
      <c r="J219" s="5">
        <v>0.75</v>
      </c>
      <c r="K219" s="29">
        <v>0.15000000000000005</v>
      </c>
      <c r="L219" s="29">
        <v>0.43269230769230776</v>
      </c>
      <c r="M219">
        <f>(H219-0.722919255)/0.136492219</f>
        <v>-0.75403019860055165</v>
      </c>
      <c r="N219" t="s">
        <v>82</v>
      </c>
      <c r="O219" s="25" t="s">
        <v>85</v>
      </c>
      <c r="P219" s="5">
        <v>0.6</v>
      </c>
      <c r="Q219" t="str">
        <f t="shared" si="3"/>
        <v>low8</v>
      </c>
      <c r="R219" s="21">
        <v>10</v>
      </c>
      <c r="S219">
        <v>74</v>
      </c>
      <c r="T219" t="s">
        <v>91</v>
      </c>
    </row>
    <row r="220" spans="1:20" x14ac:dyDescent="0.2">
      <c r="A220" s="28">
        <v>2252</v>
      </c>
      <c r="B220" s="18">
        <v>8.17</v>
      </c>
      <c r="C220" s="18">
        <v>3</v>
      </c>
      <c r="D220" s="28" t="s">
        <v>9</v>
      </c>
      <c r="E220" s="5">
        <v>11</v>
      </c>
      <c r="F220" s="28">
        <v>0.18000000000000005</v>
      </c>
      <c r="G220" s="5">
        <v>0.45000000000000012</v>
      </c>
      <c r="H220" s="28">
        <v>0.6</v>
      </c>
      <c r="I220" s="21">
        <v>0.56000000000000005</v>
      </c>
      <c r="J220" s="5">
        <v>0.78</v>
      </c>
      <c r="K220" s="29">
        <v>0.15000000000000005</v>
      </c>
      <c r="L220" s="29">
        <v>0.43269230769230776</v>
      </c>
      <c r="M220">
        <f>(H220-0.586273292)/0.138419652</f>
        <v>9.9167334996622988E-2</v>
      </c>
      <c r="N220" t="s">
        <v>83</v>
      </c>
      <c r="O220" s="25" t="s">
        <v>85</v>
      </c>
      <c r="P220" s="5">
        <v>0.6</v>
      </c>
      <c r="Q220" t="str">
        <f t="shared" si="3"/>
        <v>medium11</v>
      </c>
      <c r="R220" s="21">
        <v>10</v>
      </c>
      <c r="S220">
        <v>74</v>
      </c>
      <c r="T220" t="s">
        <v>91</v>
      </c>
    </row>
    <row r="221" spans="1:20" x14ac:dyDescent="0.2">
      <c r="A221" s="28">
        <v>2259</v>
      </c>
      <c r="B221" s="18">
        <v>6.15</v>
      </c>
      <c r="C221" s="18">
        <v>2</v>
      </c>
      <c r="D221" s="28" t="s">
        <v>9</v>
      </c>
      <c r="E221" s="5">
        <v>5</v>
      </c>
      <c r="F221" s="28">
        <v>-0.15000000000000002</v>
      </c>
      <c r="G221" s="5">
        <v>-1.5000000000000004</v>
      </c>
      <c r="H221" s="28">
        <v>0.9</v>
      </c>
      <c r="I221" s="21">
        <v>0.7</v>
      </c>
      <c r="J221" s="5">
        <v>0.75</v>
      </c>
      <c r="K221" s="29">
        <v>-6.6666666666666721E-2</v>
      </c>
      <c r="L221" s="29">
        <v>-0.3076923076923076</v>
      </c>
      <c r="M221">
        <f>(H221-0.79621118)/0.104759364</f>
        <v>0.99073549167404273</v>
      </c>
      <c r="N221" t="s">
        <v>84</v>
      </c>
      <c r="O221" s="25" t="s">
        <v>85</v>
      </c>
      <c r="P221" s="5">
        <v>0.3</v>
      </c>
      <c r="Q221" t="str">
        <f t="shared" si="3"/>
        <v>high5</v>
      </c>
      <c r="R221" s="5">
        <v>8</v>
      </c>
      <c r="S221">
        <v>67</v>
      </c>
      <c r="T221" t="s">
        <v>91</v>
      </c>
    </row>
    <row r="222" spans="1:20" x14ac:dyDescent="0.2">
      <c r="A222" s="28">
        <v>2259</v>
      </c>
      <c r="B222" s="18">
        <v>6.15</v>
      </c>
      <c r="C222" s="18">
        <v>2</v>
      </c>
      <c r="D222" s="28" t="s">
        <v>9</v>
      </c>
      <c r="E222" s="5">
        <v>8</v>
      </c>
      <c r="F222" s="28">
        <v>5.0000000000000044E-2</v>
      </c>
      <c r="G222" s="5">
        <v>0.1666666666666668</v>
      </c>
      <c r="H222" s="28">
        <v>0.7</v>
      </c>
      <c r="I222" s="21">
        <v>0.7</v>
      </c>
      <c r="J222" s="5">
        <v>0.75</v>
      </c>
      <c r="K222" s="29">
        <v>-6.6666666666666721E-2</v>
      </c>
      <c r="L222" s="29">
        <v>-0.3076923076923076</v>
      </c>
      <c r="M222">
        <f>(H222-0.722919255)/0.136492219</f>
        <v>-0.16791620187521478</v>
      </c>
      <c r="N222" t="s">
        <v>83</v>
      </c>
      <c r="O222" s="25" t="s">
        <v>85</v>
      </c>
      <c r="P222" s="5">
        <v>0.3</v>
      </c>
      <c r="Q222" t="str">
        <f t="shared" si="3"/>
        <v>medium8</v>
      </c>
      <c r="R222" s="5">
        <v>8</v>
      </c>
      <c r="S222">
        <v>67</v>
      </c>
      <c r="T222" t="s">
        <v>91</v>
      </c>
    </row>
    <row r="223" spans="1:20" x14ac:dyDescent="0.2">
      <c r="A223" s="28">
        <v>2259</v>
      </c>
      <c r="B223" s="18">
        <v>6.15</v>
      </c>
      <c r="C223" s="18">
        <v>2</v>
      </c>
      <c r="D223" s="28" t="s">
        <v>9</v>
      </c>
      <c r="E223" s="5">
        <v>11</v>
      </c>
      <c r="F223" s="28">
        <v>-9.9999999999999978E-2</v>
      </c>
      <c r="G223" s="5">
        <v>-0.39999999999999991</v>
      </c>
      <c r="H223" s="28">
        <v>0.75</v>
      </c>
      <c r="I223" s="21">
        <v>0.7</v>
      </c>
      <c r="J223" s="5">
        <v>0.65</v>
      </c>
      <c r="K223" s="29">
        <v>-6.6666666666666721E-2</v>
      </c>
      <c r="L223" s="29">
        <v>-0.3076923076923076</v>
      </c>
      <c r="M223">
        <f>(H223-0.586273292)/0.138419652</f>
        <v>1.1828284902782447</v>
      </c>
      <c r="N223" t="s">
        <v>84</v>
      </c>
      <c r="O223" s="25" t="s">
        <v>85</v>
      </c>
      <c r="P223" s="5">
        <v>0.3</v>
      </c>
      <c r="Q223" t="str">
        <f t="shared" si="3"/>
        <v>high11</v>
      </c>
      <c r="R223" s="5">
        <v>8</v>
      </c>
      <c r="S223">
        <v>67</v>
      </c>
      <c r="T223" t="s">
        <v>91</v>
      </c>
    </row>
    <row r="224" spans="1:20" x14ac:dyDescent="0.2">
      <c r="A224" s="28">
        <v>2261</v>
      </c>
      <c r="B224" s="18">
        <v>6.19</v>
      </c>
      <c r="C224" s="18">
        <v>2</v>
      </c>
      <c r="D224" s="28" t="s">
        <v>9</v>
      </c>
      <c r="E224" s="5">
        <v>5</v>
      </c>
      <c r="F224" s="28">
        <v>0</v>
      </c>
      <c r="G224" s="5">
        <v>0</v>
      </c>
      <c r="H224" s="28">
        <v>0.95</v>
      </c>
      <c r="I224" s="21">
        <v>0.85</v>
      </c>
      <c r="J224" s="5">
        <v>0.95</v>
      </c>
      <c r="K224" s="29">
        <v>8.3333333333333329E-2</v>
      </c>
      <c r="L224" s="29">
        <v>0.35714285714285721</v>
      </c>
      <c r="M224">
        <f>(H224-0.79621118)/0.104759364</f>
        <v>1.4680197943927948</v>
      </c>
      <c r="N224" t="s">
        <v>84</v>
      </c>
      <c r="O224" s="25" t="s">
        <v>85</v>
      </c>
      <c r="P224" s="5">
        <v>0.45</v>
      </c>
      <c r="Q224" t="str">
        <f t="shared" si="3"/>
        <v>high5</v>
      </c>
      <c r="R224" s="21">
        <v>10</v>
      </c>
      <c r="S224">
        <v>71</v>
      </c>
      <c r="T224" t="s">
        <v>91</v>
      </c>
    </row>
    <row r="225" spans="1:20" x14ac:dyDescent="0.2">
      <c r="A225" s="28">
        <v>2261</v>
      </c>
      <c r="B225" s="18">
        <v>6.19</v>
      </c>
      <c r="C225" s="18">
        <v>2</v>
      </c>
      <c r="D225" s="28" t="s">
        <v>9</v>
      </c>
      <c r="E225" s="5">
        <v>8</v>
      </c>
      <c r="F225" s="28">
        <v>9.9999999999999978E-2</v>
      </c>
      <c r="G225" s="5">
        <v>0.39999999999999991</v>
      </c>
      <c r="H225" s="28">
        <v>0.75</v>
      </c>
      <c r="I225" s="21">
        <v>0.85</v>
      </c>
      <c r="J225" s="5">
        <v>0.85</v>
      </c>
      <c r="K225" s="29">
        <v>8.3333333333333329E-2</v>
      </c>
      <c r="L225" s="29">
        <v>0.35714285714285721</v>
      </c>
      <c r="M225">
        <f>(H225-0.722919255)/0.136492219</f>
        <v>0.19840504607812126</v>
      </c>
      <c r="N225" t="s">
        <v>83</v>
      </c>
      <c r="O225" s="25" t="s">
        <v>85</v>
      </c>
      <c r="P225" s="5">
        <v>0.45</v>
      </c>
      <c r="Q225" t="str">
        <f t="shared" si="3"/>
        <v>medium8</v>
      </c>
      <c r="R225" s="21">
        <v>10</v>
      </c>
      <c r="S225">
        <v>71</v>
      </c>
      <c r="T225" t="s">
        <v>91</v>
      </c>
    </row>
    <row r="226" spans="1:20" x14ac:dyDescent="0.2">
      <c r="A226" s="28">
        <v>2261</v>
      </c>
      <c r="B226" s="18">
        <v>6.19</v>
      </c>
      <c r="C226" s="18">
        <v>2</v>
      </c>
      <c r="D226" s="28" t="s">
        <v>9</v>
      </c>
      <c r="E226" s="5">
        <v>11</v>
      </c>
      <c r="F226" s="28">
        <v>0.15000000000000002</v>
      </c>
      <c r="G226" s="5">
        <v>0.37500000000000006</v>
      </c>
      <c r="H226" s="28">
        <v>0.6</v>
      </c>
      <c r="I226" s="21">
        <v>0.85</v>
      </c>
      <c r="J226" s="5">
        <v>0.75</v>
      </c>
      <c r="K226" s="29">
        <v>8.3333333333333329E-2</v>
      </c>
      <c r="L226" s="29">
        <v>0.35714285714285721</v>
      </c>
      <c r="M226">
        <f>(H226-0.586273292)/0.138419652</f>
        <v>9.9167334996622988E-2</v>
      </c>
      <c r="N226" t="s">
        <v>83</v>
      </c>
      <c r="O226" s="25" t="s">
        <v>85</v>
      </c>
      <c r="P226" s="5">
        <v>0.45</v>
      </c>
      <c r="Q226" t="str">
        <f t="shared" si="3"/>
        <v>medium11</v>
      </c>
      <c r="R226" s="21">
        <v>10</v>
      </c>
      <c r="S226">
        <v>71</v>
      </c>
      <c r="T226" t="s">
        <v>91</v>
      </c>
    </row>
    <row r="227" spans="1:20" x14ac:dyDescent="0.2">
      <c r="A227" s="28">
        <v>2269</v>
      </c>
      <c r="B227" s="18">
        <v>6.27</v>
      </c>
      <c r="C227" s="18">
        <v>2</v>
      </c>
      <c r="D227" s="28" t="s">
        <v>9</v>
      </c>
      <c r="E227" s="5">
        <v>5</v>
      </c>
      <c r="F227" s="28">
        <v>0</v>
      </c>
      <c r="G227" s="5">
        <v>0</v>
      </c>
      <c r="H227" s="28">
        <v>0.7</v>
      </c>
      <c r="I227" s="14">
        <v>0.8</v>
      </c>
      <c r="J227" s="5">
        <v>0.7</v>
      </c>
      <c r="K227" s="29">
        <v>0.11666666666666663</v>
      </c>
      <c r="L227" s="29">
        <v>0.31818181818181801</v>
      </c>
      <c r="M227">
        <f>(H227-0.79621118)/0.104759364</f>
        <v>-0.91840171920096869</v>
      </c>
      <c r="N227" t="s">
        <v>82</v>
      </c>
      <c r="O227" s="25" t="s">
        <v>85</v>
      </c>
      <c r="P227" s="12">
        <v>0.5</v>
      </c>
      <c r="Q227" t="str">
        <f t="shared" si="3"/>
        <v>low5</v>
      </c>
      <c r="R227" s="5">
        <v>1</v>
      </c>
      <c r="S227">
        <v>63</v>
      </c>
      <c r="T227" t="s">
        <v>94</v>
      </c>
    </row>
    <row r="228" spans="1:20" x14ac:dyDescent="0.2">
      <c r="A228" s="28">
        <v>2269</v>
      </c>
      <c r="B228" s="18">
        <v>6.27</v>
      </c>
      <c r="C228" s="18">
        <v>2</v>
      </c>
      <c r="D228" s="28" t="s">
        <v>9</v>
      </c>
      <c r="E228" s="5">
        <v>8</v>
      </c>
      <c r="F228" s="28">
        <v>0.19999999999999996</v>
      </c>
      <c r="G228" s="5">
        <v>0.57142857142857129</v>
      </c>
      <c r="H228" s="28">
        <v>0.65</v>
      </c>
      <c r="I228" s="14">
        <v>0.8</v>
      </c>
      <c r="J228" s="5">
        <v>0.85</v>
      </c>
      <c r="K228" s="29">
        <v>0.11666666666666663</v>
      </c>
      <c r="L228" s="29">
        <v>0.31818181818181801</v>
      </c>
      <c r="M228">
        <f>(H228-0.722919255)/0.136492219</f>
        <v>-0.53423744982855004</v>
      </c>
      <c r="N228" t="s">
        <v>82</v>
      </c>
      <c r="O228" s="25" t="s">
        <v>85</v>
      </c>
      <c r="P228" s="12">
        <v>0.5</v>
      </c>
      <c r="Q228" t="str">
        <f t="shared" si="3"/>
        <v>low8</v>
      </c>
      <c r="R228" s="5">
        <v>1</v>
      </c>
      <c r="S228">
        <v>63</v>
      </c>
      <c r="T228" t="s">
        <v>94</v>
      </c>
    </row>
    <row r="229" spans="1:20" x14ac:dyDescent="0.2">
      <c r="A229" s="28">
        <v>2269</v>
      </c>
      <c r="B229" s="18">
        <v>6.27</v>
      </c>
      <c r="C229" s="18">
        <v>2</v>
      </c>
      <c r="D229" s="28" t="s">
        <v>9</v>
      </c>
      <c r="E229" s="5">
        <v>11</v>
      </c>
      <c r="F229" s="28">
        <v>0.14999999999999991</v>
      </c>
      <c r="G229" s="5">
        <v>0.33333333333333315</v>
      </c>
      <c r="H229" s="28">
        <v>0.55000000000000004</v>
      </c>
      <c r="I229" s="14">
        <v>0.8</v>
      </c>
      <c r="J229" s="5">
        <v>0.7</v>
      </c>
      <c r="K229" s="29">
        <v>0.11666666666666663</v>
      </c>
      <c r="L229" s="29">
        <v>0.31818181818181801</v>
      </c>
      <c r="M229">
        <f>(H229-0.586273292)/0.138419652</f>
        <v>-0.26205305009725033</v>
      </c>
      <c r="N229" t="s">
        <v>83</v>
      </c>
      <c r="O229" s="25" t="s">
        <v>85</v>
      </c>
      <c r="P229" s="12">
        <v>0.5</v>
      </c>
      <c r="Q229" t="str">
        <f t="shared" si="3"/>
        <v>medium11</v>
      </c>
      <c r="R229" s="5">
        <v>1</v>
      </c>
      <c r="S229">
        <v>63</v>
      </c>
      <c r="T229" t="s">
        <v>94</v>
      </c>
    </row>
    <row r="230" spans="1:20" x14ac:dyDescent="0.2">
      <c r="A230" s="28">
        <v>2273</v>
      </c>
      <c r="B230" s="18">
        <v>6.52</v>
      </c>
      <c r="C230" s="18">
        <v>2</v>
      </c>
      <c r="D230" s="28" t="s">
        <v>9</v>
      </c>
      <c r="E230" s="5">
        <v>5</v>
      </c>
      <c r="F230" s="28">
        <v>-0.15000000000000002</v>
      </c>
      <c r="G230" s="5">
        <v>-1.5000000000000004</v>
      </c>
      <c r="H230" s="28">
        <v>0.9</v>
      </c>
      <c r="I230" s="21">
        <v>0.85</v>
      </c>
      <c r="J230" s="5">
        <v>0.75</v>
      </c>
      <c r="K230" s="29">
        <v>1.6666666666666757E-2</v>
      </c>
      <c r="L230" s="29">
        <v>5.2631578947368918E-2</v>
      </c>
      <c r="M230">
        <f>(H230-0.79621118)/0.104759364</f>
        <v>0.99073549167404273</v>
      </c>
      <c r="N230" t="s">
        <v>84</v>
      </c>
      <c r="O230" s="25" t="s">
        <v>85</v>
      </c>
      <c r="P230" s="5">
        <v>0.45</v>
      </c>
      <c r="Q230" t="str">
        <f t="shared" si="3"/>
        <v>high5</v>
      </c>
      <c r="R230" s="5">
        <v>0</v>
      </c>
      <c r="S230">
        <v>55</v>
      </c>
      <c r="T230" t="s">
        <v>91</v>
      </c>
    </row>
    <row r="231" spans="1:20" x14ac:dyDescent="0.2">
      <c r="A231" s="28">
        <v>2273</v>
      </c>
      <c r="B231" s="18">
        <v>6.52</v>
      </c>
      <c r="C231" s="18">
        <v>2</v>
      </c>
      <c r="D231" s="28" t="s">
        <v>9</v>
      </c>
      <c r="E231" s="5">
        <v>8</v>
      </c>
      <c r="F231" s="28">
        <v>9.9999999999999978E-2</v>
      </c>
      <c r="G231" s="5">
        <v>0.28571428571428564</v>
      </c>
      <c r="H231" s="28">
        <v>0.65</v>
      </c>
      <c r="I231" s="21">
        <v>0.85</v>
      </c>
      <c r="J231" s="5">
        <v>0.75</v>
      </c>
      <c r="K231" s="29">
        <v>1.6666666666666757E-2</v>
      </c>
      <c r="L231" s="29">
        <v>5.2631578947368918E-2</v>
      </c>
      <c r="M231">
        <f>(H231-0.722919255)/0.136492219</f>
        <v>-0.53423744982855004</v>
      </c>
      <c r="N231" t="s">
        <v>82</v>
      </c>
      <c r="O231" s="25" t="s">
        <v>85</v>
      </c>
      <c r="P231" s="5">
        <v>0.45</v>
      </c>
      <c r="Q231" t="str">
        <f t="shared" si="3"/>
        <v>low8</v>
      </c>
      <c r="R231" s="5">
        <v>0</v>
      </c>
      <c r="S231">
        <v>55</v>
      </c>
      <c r="T231" t="s">
        <v>91</v>
      </c>
    </row>
    <row r="232" spans="1:20" x14ac:dyDescent="0.2">
      <c r="A232" s="28">
        <v>2273</v>
      </c>
      <c r="B232" s="18">
        <v>6.52</v>
      </c>
      <c r="C232" s="18">
        <v>2</v>
      </c>
      <c r="D232" s="28" t="s">
        <v>9</v>
      </c>
      <c r="E232" s="5">
        <v>11</v>
      </c>
      <c r="F232" s="28">
        <v>9.9999999999999978E-2</v>
      </c>
      <c r="G232" s="5">
        <v>0.19999999999999996</v>
      </c>
      <c r="H232" s="28">
        <v>0.5</v>
      </c>
      <c r="I232" s="21">
        <v>0.85</v>
      </c>
      <c r="J232" s="5">
        <v>0.6</v>
      </c>
      <c r="K232" s="29">
        <v>1.6666666666666757E-2</v>
      </c>
      <c r="L232" s="29">
        <v>5.2631578947368918E-2</v>
      </c>
      <c r="M232">
        <f>(H232-0.586273292)/0.138419652</f>
        <v>-0.62327343519112444</v>
      </c>
      <c r="N232" t="s">
        <v>82</v>
      </c>
      <c r="O232" s="25" t="s">
        <v>85</v>
      </c>
      <c r="P232" s="5">
        <v>0.45</v>
      </c>
      <c r="Q232" t="str">
        <f t="shared" si="3"/>
        <v>low11</v>
      </c>
      <c r="R232" s="5">
        <v>0</v>
      </c>
      <c r="S232">
        <v>55</v>
      </c>
      <c r="T232" t="s">
        <v>91</v>
      </c>
    </row>
    <row r="233" spans="1:20" x14ac:dyDescent="0.2">
      <c r="A233" s="28">
        <v>2284</v>
      </c>
      <c r="B233" s="18">
        <v>8.66</v>
      </c>
      <c r="C233" s="18">
        <v>3</v>
      </c>
      <c r="D233" s="28" t="s">
        <v>9</v>
      </c>
      <c r="E233" s="5">
        <v>5</v>
      </c>
      <c r="F233" s="28">
        <v>0</v>
      </c>
      <c r="G233" s="5">
        <v>0</v>
      </c>
      <c r="H233" s="28">
        <v>0.65</v>
      </c>
      <c r="I233" s="21">
        <v>0.5</v>
      </c>
      <c r="J233" s="5">
        <v>0.65</v>
      </c>
      <c r="K233" s="29">
        <v>0.14999999999999991</v>
      </c>
      <c r="L233" s="29">
        <v>0.34615384615384603</v>
      </c>
      <c r="M233">
        <f>(H233-0.79621118)/0.104759364</f>
        <v>-1.3956860219197207</v>
      </c>
      <c r="N233" t="s">
        <v>82</v>
      </c>
      <c r="O233" s="25" t="s">
        <v>85</v>
      </c>
      <c r="P233" s="5">
        <v>0.25</v>
      </c>
      <c r="Q233" t="str">
        <f t="shared" si="3"/>
        <v>low5</v>
      </c>
      <c r="R233" s="5">
        <v>4</v>
      </c>
      <c r="S233">
        <v>74</v>
      </c>
      <c r="T233" t="s">
        <v>91</v>
      </c>
    </row>
    <row r="234" spans="1:20" x14ac:dyDescent="0.2">
      <c r="A234" s="28">
        <v>2284</v>
      </c>
      <c r="B234" s="18">
        <v>8.66</v>
      </c>
      <c r="C234" s="18">
        <v>3</v>
      </c>
      <c r="D234" s="28" t="s">
        <v>9</v>
      </c>
      <c r="E234" s="5">
        <v>8</v>
      </c>
      <c r="F234" s="28">
        <v>9.9999999999999978E-2</v>
      </c>
      <c r="G234" s="5">
        <v>0.22222222222222218</v>
      </c>
      <c r="H234" s="28">
        <v>0.55000000000000004</v>
      </c>
      <c r="I234" s="21">
        <v>0.5</v>
      </c>
      <c r="J234" s="5">
        <v>0.65</v>
      </c>
      <c r="K234" s="29">
        <v>0.14999999999999991</v>
      </c>
      <c r="L234" s="29">
        <v>0.34615384615384603</v>
      </c>
      <c r="M234">
        <f>(H234-0.722919255)/0.136492219</f>
        <v>-1.2668799457352213</v>
      </c>
      <c r="N234" t="s">
        <v>82</v>
      </c>
      <c r="O234" s="25" t="s">
        <v>85</v>
      </c>
      <c r="P234" s="5">
        <v>0.25</v>
      </c>
      <c r="Q234" t="str">
        <f t="shared" si="3"/>
        <v>low8</v>
      </c>
      <c r="R234" s="5">
        <v>4</v>
      </c>
      <c r="S234">
        <v>74</v>
      </c>
      <c r="T234" t="s">
        <v>91</v>
      </c>
    </row>
    <row r="235" spans="1:20" x14ac:dyDescent="0.2">
      <c r="A235" s="28">
        <v>2284</v>
      </c>
      <c r="B235" s="18">
        <v>8.66</v>
      </c>
      <c r="C235" s="18">
        <v>3</v>
      </c>
      <c r="D235" s="28" t="s">
        <v>9</v>
      </c>
      <c r="E235" s="5">
        <v>11</v>
      </c>
      <c r="F235" s="28">
        <v>0.35</v>
      </c>
      <c r="G235" s="5">
        <v>0.7</v>
      </c>
      <c r="H235" s="28">
        <v>0.5</v>
      </c>
      <c r="I235" s="21">
        <v>0.5</v>
      </c>
      <c r="J235" s="5">
        <v>0.85</v>
      </c>
      <c r="K235" s="29">
        <v>0.14999999999999991</v>
      </c>
      <c r="L235" s="29">
        <v>0.34615384615384603</v>
      </c>
      <c r="M235">
        <f>(H235-0.586273292)/0.138419652</f>
        <v>-0.62327343519112444</v>
      </c>
      <c r="N235" t="s">
        <v>82</v>
      </c>
      <c r="O235" s="25" t="s">
        <v>85</v>
      </c>
      <c r="P235" s="5">
        <v>0.25</v>
      </c>
      <c r="Q235" t="str">
        <f t="shared" si="3"/>
        <v>low11</v>
      </c>
      <c r="R235" s="5">
        <v>4</v>
      </c>
      <c r="S235">
        <v>74</v>
      </c>
      <c r="T235" t="s">
        <v>91</v>
      </c>
    </row>
    <row r="236" spans="1:20" x14ac:dyDescent="0.2">
      <c r="A236" s="28">
        <v>2294</v>
      </c>
      <c r="B236" s="18">
        <v>6.17</v>
      </c>
      <c r="C236" s="18">
        <v>2</v>
      </c>
      <c r="D236" s="28" t="s">
        <v>10</v>
      </c>
      <c r="E236" s="5">
        <v>5</v>
      </c>
      <c r="F236" s="28">
        <v>-5.0000000000000044E-2</v>
      </c>
      <c r="G236" s="5">
        <v>-0.25000000000000028</v>
      </c>
      <c r="H236" s="28">
        <v>0.8</v>
      </c>
      <c r="I236" s="21">
        <v>0.7</v>
      </c>
      <c r="J236" s="5">
        <v>0.75</v>
      </c>
      <c r="K236" s="29">
        <v>9.9999999999999936E-2</v>
      </c>
      <c r="L236" s="29">
        <v>0.33333333333333298</v>
      </c>
      <c r="M236">
        <f>(H236-0.79621118)/0.104759364</f>
        <v>3.6166886236537542E-2</v>
      </c>
      <c r="N236" t="s">
        <v>83</v>
      </c>
      <c r="O236" s="25" t="s">
        <v>85</v>
      </c>
      <c r="P236" s="5">
        <v>0.45</v>
      </c>
      <c r="Q236" t="str">
        <f t="shared" si="3"/>
        <v>medium5</v>
      </c>
      <c r="R236" s="5">
        <v>0</v>
      </c>
      <c r="S236">
        <v>48</v>
      </c>
      <c r="T236" t="s">
        <v>91</v>
      </c>
    </row>
    <row r="237" spans="1:20" x14ac:dyDescent="0.2">
      <c r="A237" s="28">
        <v>2294</v>
      </c>
      <c r="B237" s="18">
        <v>6.17</v>
      </c>
      <c r="C237" s="18">
        <v>2</v>
      </c>
      <c r="D237" s="28" t="s">
        <v>10</v>
      </c>
      <c r="E237" s="5">
        <v>8</v>
      </c>
      <c r="F237" s="28">
        <v>9.9999999999999978E-2</v>
      </c>
      <c r="G237" s="5">
        <v>0.5</v>
      </c>
      <c r="H237" s="28">
        <v>0.8</v>
      </c>
      <c r="I237" s="21">
        <v>0.7</v>
      </c>
      <c r="J237" s="5">
        <v>0.9</v>
      </c>
      <c r="K237" s="29">
        <v>9.9999999999999936E-2</v>
      </c>
      <c r="L237" s="29">
        <v>0.33333333333333298</v>
      </c>
      <c r="M237">
        <f>(H237-0.722919255)/0.136492219</f>
        <v>0.56472629403145735</v>
      </c>
      <c r="N237" t="s">
        <v>83</v>
      </c>
      <c r="O237" s="25" t="s">
        <v>85</v>
      </c>
      <c r="P237" s="5">
        <v>0.45</v>
      </c>
      <c r="Q237" t="str">
        <f t="shared" si="3"/>
        <v>medium8</v>
      </c>
      <c r="R237" s="5">
        <v>0</v>
      </c>
      <c r="S237">
        <v>48</v>
      </c>
      <c r="T237" t="s">
        <v>91</v>
      </c>
    </row>
    <row r="238" spans="1:20" x14ac:dyDescent="0.2">
      <c r="A238" s="28">
        <v>2294</v>
      </c>
      <c r="B238" s="18">
        <v>6.17</v>
      </c>
      <c r="C238" s="18">
        <v>2</v>
      </c>
      <c r="D238" s="28" t="s">
        <v>10</v>
      </c>
      <c r="E238" s="5">
        <v>11</v>
      </c>
      <c r="F238" s="28">
        <v>0.25</v>
      </c>
      <c r="G238" s="5">
        <v>0.5</v>
      </c>
      <c r="H238" s="28">
        <v>0.5</v>
      </c>
      <c r="I238" s="21">
        <v>0.7</v>
      </c>
      <c r="J238" s="5">
        <v>0.75</v>
      </c>
      <c r="K238" s="29">
        <v>9.9999999999999936E-2</v>
      </c>
      <c r="L238" s="29">
        <v>0.33333333333333298</v>
      </c>
      <c r="M238">
        <f>(H238-0.586273292)/0.138419652</f>
        <v>-0.62327343519112444</v>
      </c>
      <c r="N238" t="s">
        <v>82</v>
      </c>
      <c r="O238" s="25" t="s">
        <v>85</v>
      </c>
      <c r="P238" s="5">
        <v>0.45</v>
      </c>
      <c r="Q238" t="str">
        <f t="shared" si="3"/>
        <v>low11</v>
      </c>
      <c r="R238" s="5">
        <v>0</v>
      </c>
      <c r="S238">
        <v>48</v>
      </c>
      <c r="T238" t="s">
        <v>91</v>
      </c>
    </row>
    <row r="239" spans="1:20" x14ac:dyDescent="0.2">
      <c r="A239" s="28">
        <v>2315</v>
      </c>
      <c r="B239" s="18">
        <v>11.512328767123288</v>
      </c>
      <c r="C239" s="18">
        <v>4</v>
      </c>
      <c r="D239" s="28" t="s">
        <v>9</v>
      </c>
      <c r="E239" s="5">
        <v>5</v>
      </c>
      <c r="F239" s="28">
        <v>-5.0000000000000044E-2</v>
      </c>
      <c r="G239" s="5">
        <v>-0.20000000000000018</v>
      </c>
      <c r="H239" s="28">
        <v>0.75</v>
      </c>
      <c r="I239" s="21">
        <v>0.45</v>
      </c>
      <c r="J239" s="5">
        <v>0.7</v>
      </c>
      <c r="K239" s="29">
        <v>0.10000000000000009</v>
      </c>
      <c r="L239" s="29">
        <v>0.31578947368421073</v>
      </c>
      <c r="M239">
        <f>(H239-0.79621118)/0.104759364</f>
        <v>-0.44111741648221559</v>
      </c>
      <c r="N239" t="s">
        <v>83</v>
      </c>
      <c r="O239" s="25" t="s">
        <v>86</v>
      </c>
      <c r="P239" s="5">
        <v>0.45</v>
      </c>
      <c r="Q239" t="str">
        <f t="shared" ref="Q239:Q302" si="4">CONCATENATE(N239,E239)</f>
        <v>medium5</v>
      </c>
      <c r="R239" s="21">
        <v>10</v>
      </c>
      <c r="T239" s="22" t="s">
        <v>96</v>
      </c>
    </row>
    <row r="240" spans="1:20" x14ac:dyDescent="0.2">
      <c r="A240" s="28">
        <v>2315</v>
      </c>
      <c r="B240" s="18">
        <v>11.512328767123288</v>
      </c>
      <c r="C240" s="18">
        <v>4</v>
      </c>
      <c r="D240" s="28" t="s">
        <v>9</v>
      </c>
      <c r="E240" s="5">
        <v>8</v>
      </c>
      <c r="F240" s="28">
        <v>5.0000000000000044E-2</v>
      </c>
      <c r="G240" s="5">
        <v>0.20000000000000018</v>
      </c>
      <c r="H240" s="28">
        <v>0.75</v>
      </c>
      <c r="I240" s="21">
        <v>0.45</v>
      </c>
      <c r="J240" s="5">
        <v>0.8</v>
      </c>
      <c r="K240" s="29">
        <v>0.10000000000000009</v>
      </c>
      <c r="L240" s="29">
        <v>0.31578947368421073</v>
      </c>
      <c r="M240">
        <f>(H240-0.722919255)/0.136492219</f>
        <v>0.19840504607812126</v>
      </c>
      <c r="N240" t="s">
        <v>83</v>
      </c>
      <c r="O240" s="25" t="s">
        <v>86</v>
      </c>
      <c r="P240" s="5">
        <v>0.45</v>
      </c>
      <c r="Q240" t="str">
        <f t="shared" si="4"/>
        <v>medium8</v>
      </c>
      <c r="R240" s="21">
        <v>10</v>
      </c>
      <c r="T240" s="22" t="s">
        <v>96</v>
      </c>
    </row>
    <row r="241" spans="1:20" x14ac:dyDescent="0.2">
      <c r="A241" s="28">
        <v>2315</v>
      </c>
      <c r="B241" s="18">
        <v>11.512328767123288</v>
      </c>
      <c r="C241" s="18">
        <v>4</v>
      </c>
      <c r="D241" s="28" t="s">
        <v>9</v>
      </c>
      <c r="E241" s="5">
        <v>11</v>
      </c>
      <c r="F241" s="28">
        <v>0.29999999999999993</v>
      </c>
      <c r="G241" s="5">
        <v>0.66666666666666663</v>
      </c>
      <c r="H241" s="28">
        <v>0.55000000000000004</v>
      </c>
      <c r="I241" s="21">
        <v>0.45</v>
      </c>
      <c r="J241" s="5">
        <v>0.85</v>
      </c>
      <c r="K241" s="29">
        <v>0.10000000000000009</v>
      </c>
      <c r="L241" s="29">
        <v>0.31578947368421073</v>
      </c>
      <c r="M241">
        <f>(H241-0.586273292)/0.138419652</f>
        <v>-0.26205305009725033</v>
      </c>
      <c r="N241" t="s">
        <v>83</v>
      </c>
      <c r="O241" s="25" t="s">
        <v>86</v>
      </c>
      <c r="P241" s="5">
        <v>0.45</v>
      </c>
      <c r="Q241" t="str">
        <f t="shared" si="4"/>
        <v>medium11</v>
      </c>
      <c r="R241" s="21">
        <v>10</v>
      </c>
      <c r="T241" s="22" t="s">
        <v>96</v>
      </c>
    </row>
    <row r="242" spans="1:20" x14ac:dyDescent="0.2">
      <c r="A242" s="28">
        <v>2324</v>
      </c>
      <c r="B242" s="18">
        <v>6.04</v>
      </c>
      <c r="C242" s="18">
        <v>2</v>
      </c>
      <c r="D242" s="28" t="s">
        <v>10</v>
      </c>
      <c r="E242" s="5">
        <v>5</v>
      </c>
      <c r="F242" s="28">
        <v>-5.0000000000000044E-2</v>
      </c>
      <c r="G242" s="5">
        <v>-0.25000000000000028</v>
      </c>
      <c r="H242" s="28">
        <v>0.8</v>
      </c>
      <c r="I242" s="21">
        <v>0.7</v>
      </c>
      <c r="J242" s="5">
        <v>0.75</v>
      </c>
      <c r="K242" s="29">
        <v>0.10000000000000009</v>
      </c>
      <c r="L242" s="29">
        <v>0.31578947368421073</v>
      </c>
      <c r="M242">
        <f>(H242-0.79621118)/0.104759364</f>
        <v>3.6166886236537542E-2</v>
      </c>
      <c r="N242" t="s">
        <v>83</v>
      </c>
      <c r="O242" s="25" t="s">
        <v>85</v>
      </c>
      <c r="P242" s="5">
        <v>0.2</v>
      </c>
      <c r="Q242" t="str">
        <f t="shared" si="4"/>
        <v>medium5</v>
      </c>
      <c r="R242" s="21">
        <v>10</v>
      </c>
      <c r="S242">
        <v>68</v>
      </c>
      <c r="T242" t="s">
        <v>91</v>
      </c>
    </row>
    <row r="243" spans="1:20" x14ac:dyDescent="0.2">
      <c r="A243" s="28">
        <v>2324</v>
      </c>
      <c r="B243" s="18">
        <v>6.04</v>
      </c>
      <c r="C243" s="18">
        <v>2</v>
      </c>
      <c r="D243" s="28" t="s">
        <v>10</v>
      </c>
      <c r="E243" s="5">
        <v>8</v>
      </c>
      <c r="F243" s="28">
        <v>0.10000000000000009</v>
      </c>
      <c r="G243" s="5">
        <v>0.33333333333333359</v>
      </c>
      <c r="H243" s="28">
        <v>0.7</v>
      </c>
      <c r="I243" s="21">
        <v>0.7</v>
      </c>
      <c r="J243" s="5">
        <v>0.8</v>
      </c>
      <c r="K243" s="29">
        <v>0.10000000000000009</v>
      </c>
      <c r="L243" s="29">
        <v>0.31578947368421073</v>
      </c>
      <c r="M243">
        <f>(H243-0.722919255)/0.136492219</f>
        <v>-0.16791620187521478</v>
      </c>
      <c r="N243" t="s">
        <v>83</v>
      </c>
      <c r="O243" s="25" t="s">
        <v>85</v>
      </c>
      <c r="P243" s="5">
        <v>0.2</v>
      </c>
      <c r="Q243" t="str">
        <f t="shared" si="4"/>
        <v>medium8</v>
      </c>
      <c r="R243" s="21">
        <v>10</v>
      </c>
      <c r="S243">
        <v>68</v>
      </c>
      <c r="T243" t="s">
        <v>91</v>
      </c>
    </row>
    <row r="244" spans="1:20" x14ac:dyDescent="0.2">
      <c r="A244" s="28">
        <v>2324</v>
      </c>
      <c r="B244" s="18">
        <v>6.04</v>
      </c>
      <c r="C244" s="18">
        <v>2</v>
      </c>
      <c r="D244" s="28" t="s">
        <v>10</v>
      </c>
      <c r="E244" s="5">
        <v>11</v>
      </c>
      <c r="F244" s="28">
        <v>0.25</v>
      </c>
      <c r="G244" s="5">
        <v>0.55555555555555558</v>
      </c>
      <c r="H244" s="28">
        <v>0.55000000000000004</v>
      </c>
      <c r="I244" s="21">
        <v>0.7</v>
      </c>
      <c r="J244" s="5">
        <v>0.8</v>
      </c>
      <c r="K244" s="29">
        <v>0.10000000000000009</v>
      </c>
      <c r="L244" s="29">
        <v>0.31578947368421073</v>
      </c>
      <c r="M244">
        <f>(H244-0.586273292)/0.138419652</f>
        <v>-0.26205305009725033</v>
      </c>
      <c r="N244" t="s">
        <v>83</v>
      </c>
      <c r="O244" s="25" t="s">
        <v>85</v>
      </c>
      <c r="P244" s="5">
        <v>0.2</v>
      </c>
      <c r="Q244" t="str">
        <f t="shared" si="4"/>
        <v>medium11</v>
      </c>
      <c r="R244" s="21">
        <v>10</v>
      </c>
      <c r="S244">
        <v>68</v>
      </c>
      <c r="T244" t="s">
        <v>91</v>
      </c>
    </row>
    <row r="245" spans="1:20" x14ac:dyDescent="0.2">
      <c r="A245" s="28">
        <v>2331</v>
      </c>
      <c r="B245" s="18">
        <v>6.11</v>
      </c>
      <c r="C245" s="18">
        <v>2</v>
      </c>
      <c r="D245" s="28" t="s">
        <v>9</v>
      </c>
      <c r="E245" s="5">
        <v>5</v>
      </c>
      <c r="F245" s="28">
        <v>3.0000000000000027E-2</v>
      </c>
      <c r="G245" s="5">
        <v>0.13636363636363649</v>
      </c>
      <c r="H245" s="28">
        <v>0.78</v>
      </c>
      <c r="I245" s="21">
        <v>0.71</v>
      </c>
      <c r="J245" s="5">
        <v>0.81</v>
      </c>
      <c r="K245" s="29">
        <v>7.3333333333333403E-2</v>
      </c>
      <c r="L245" s="29">
        <v>0.21153846153846162</v>
      </c>
      <c r="M245">
        <f>(H245-0.79621118)/0.104759364</f>
        <v>-0.15474683485096372</v>
      </c>
      <c r="N245" t="s">
        <v>83</v>
      </c>
      <c r="O245" s="25" t="s">
        <v>85</v>
      </c>
      <c r="P245" s="5">
        <v>0.22</v>
      </c>
      <c r="Q245" t="str">
        <f t="shared" si="4"/>
        <v>medium5</v>
      </c>
      <c r="R245" s="21">
        <v>10</v>
      </c>
      <c r="S245">
        <v>40</v>
      </c>
      <c r="T245" t="s">
        <v>91</v>
      </c>
    </row>
    <row r="246" spans="1:20" x14ac:dyDescent="0.2">
      <c r="A246" s="28">
        <v>2331</v>
      </c>
      <c r="B246" s="18">
        <v>6.11</v>
      </c>
      <c r="C246" s="18">
        <v>2</v>
      </c>
      <c r="D246" s="28" t="s">
        <v>9</v>
      </c>
      <c r="E246" s="5">
        <v>8</v>
      </c>
      <c r="F246" s="28">
        <v>2.0000000000000018E-2</v>
      </c>
      <c r="G246" s="5">
        <v>7.6923076923076983E-2</v>
      </c>
      <c r="H246" s="28">
        <v>0.74</v>
      </c>
      <c r="I246" s="21">
        <v>0.71</v>
      </c>
      <c r="J246" s="5">
        <v>0.76</v>
      </c>
      <c r="K246" s="29">
        <v>7.3333333333333403E-2</v>
      </c>
      <c r="L246" s="29">
        <v>0.21153846153846162</v>
      </c>
      <c r="M246">
        <f>(H246-0.722919255)/0.136492219</f>
        <v>0.12514079648745405</v>
      </c>
      <c r="N246" t="s">
        <v>83</v>
      </c>
      <c r="O246" s="25" t="s">
        <v>85</v>
      </c>
      <c r="P246" s="5">
        <v>0.22</v>
      </c>
      <c r="Q246" t="str">
        <f t="shared" si="4"/>
        <v>medium8</v>
      </c>
      <c r="R246" s="21">
        <v>10</v>
      </c>
      <c r="S246">
        <v>40</v>
      </c>
      <c r="T246" t="s">
        <v>91</v>
      </c>
    </row>
    <row r="247" spans="1:20" x14ac:dyDescent="0.2">
      <c r="A247" s="28">
        <v>2331</v>
      </c>
      <c r="B247" s="18">
        <v>6.11</v>
      </c>
      <c r="C247" s="18">
        <v>2</v>
      </c>
      <c r="D247" s="28" t="s">
        <v>9</v>
      </c>
      <c r="E247" s="5">
        <v>11</v>
      </c>
      <c r="F247" s="28">
        <v>0.16999999999999998</v>
      </c>
      <c r="G247" s="5">
        <v>0.30357142857142849</v>
      </c>
      <c r="H247" s="28">
        <v>0.44</v>
      </c>
      <c r="I247" s="21">
        <v>0.71</v>
      </c>
      <c r="J247" s="5">
        <v>0.61</v>
      </c>
      <c r="K247" s="29">
        <v>7.3333333333333403E-2</v>
      </c>
      <c r="L247" s="29">
        <v>0.21153846153846162</v>
      </c>
      <c r="M247">
        <f>(H247-0.586273292)/0.138419652</f>
        <v>-1.0567378973037729</v>
      </c>
      <c r="N247" t="s">
        <v>82</v>
      </c>
      <c r="O247" s="25" t="s">
        <v>85</v>
      </c>
      <c r="P247" s="5">
        <v>0.22</v>
      </c>
      <c r="Q247" t="str">
        <f t="shared" si="4"/>
        <v>low11</v>
      </c>
      <c r="R247" s="21">
        <v>10</v>
      </c>
      <c r="S247">
        <v>40</v>
      </c>
      <c r="T247" t="s">
        <v>91</v>
      </c>
    </row>
    <row r="248" spans="1:20" x14ac:dyDescent="0.2">
      <c r="A248" s="28">
        <v>2334</v>
      </c>
      <c r="B248" s="18">
        <v>6.08</v>
      </c>
      <c r="C248" s="18">
        <v>2</v>
      </c>
      <c r="D248" s="28" t="s">
        <v>10</v>
      </c>
      <c r="E248" s="5">
        <v>5</v>
      </c>
      <c r="F248" s="28">
        <v>5.0000000000000044E-2</v>
      </c>
      <c r="G248" s="5">
        <v>0.33333333333333359</v>
      </c>
      <c r="H248" s="28">
        <v>0.85</v>
      </c>
      <c r="I248" s="14">
        <v>0.6</v>
      </c>
      <c r="J248" s="5">
        <v>0.9</v>
      </c>
      <c r="K248" s="29">
        <v>6.6666666666666582E-2</v>
      </c>
      <c r="L248" s="29">
        <v>0.22222222222222185</v>
      </c>
      <c r="M248">
        <f>(H248-0.79621118)/0.104759364</f>
        <v>0.51345118895528963</v>
      </c>
      <c r="N248" t="s">
        <v>83</v>
      </c>
      <c r="O248" s="25" t="s">
        <v>85</v>
      </c>
      <c r="P248" s="12">
        <v>0.2</v>
      </c>
      <c r="Q248" t="str">
        <f t="shared" si="4"/>
        <v>medium5</v>
      </c>
      <c r="R248" s="5">
        <v>0</v>
      </c>
      <c r="S248">
        <v>68</v>
      </c>
      <c r="T248" t="s">
        <v>91</v>
      </c>
    </row>
    <row r="249" spans="1:20" x14ac:dyDescent="0.2">
      <c r="A249" s="28">
        <v>2334</v>
      </c>
      <c r="B249" s="18">
        <v>6.08</v>
      </c>
      <c r="C249" s="18">
        <v>2</v>
      </c>
      <c r="D249" s="28" t="s">
        <v>10</v>
      </c>
      <c r="E249" s="5">
        <v>8</v>
      </c>
      <c r="F249" s="28">
        <v>0</v>
      </c>
      <c r="G249" s="5">
        <v>0</v>
      </c>
      <c r="H249" s="28">
        <v>0.65</v>
      </c>
      <c r="I249" s="14">
        <v>0.6</v>
      </c>
      <c r="J249" s="5">
        <v>0.65</v>
      </c>
      <c r="K249" s="29">
        <v>6.6666666666666582E-2</v>
      </c>
      <c r="L249" s="29">
        <v>0.22222222222222185</v>
      </c>
      <c r="M249">
        <f>(H249-0.722919255)/0.136492219</f>
        <v>-0.53423744982855004</v>
      </c>
      <c r="N249" t="s">
        <v>82</v>
      </c>
      <c r="O249" s="25" t="s">
        <v>85</v>
      </c>
      <c r="P249" s="12">
        <v>0.2</v>
      </c>
      <c r="Q249" t="str">
        <f t="shared" si="4"/>
        <v>low8</v>
      </c>
      <c r="R249" s="5">
        <v>0</v>
      </c>
      <c r="S249">
        <v>68</v>
      </c>
      <c r="T249" t="s">
        <v>91</v>
      </c>
    </row>
    <row r="250" spans="1:20" x14ac:dyDescent="0.2">
      <c r="A250" s="28">
        <v>2334</v>
      </c>
      <c r="B250" s="18">
        <v>6.08</v>
      </c>
      <c r="C250" s="18">
        <v>2</v>
      </c>
      <c r="D250" s="28" t="s">
        <v>10</v>
      </c>
      <c r="E250" s="5">
        <v>11</v>
      </c>
      <c r="F250" s="28">
        <v>0.15000000000000002</v>
      </c>
      <c r="G250" s="5">
        <v>0.37500000000000006</v>
      </c>
      <c r="H250" s="28">
        <v>0.6</v>
      </c>
      <c r="I250" s="14">
        <v>0.6</v>
      </c>
      <c r="J250" s="5">
        <v>0.75</v>
      </c>
      <c r="K250" s="29">
        <v>6.6666666666666582E-2</v>
      </c>
      <c r="L250" s="29">
        <v>0.22222222222222185</v>
      </c>
      <c r="M250">
        <f>(H250-0.586273292)/0.138419652</f>
        <v>9.9167334996622988E-2</v>
      </c>
      <c r="N250" t="s">
        <v>83</v>
      </c>
      <c r="O250" s="25" t="s">
        <v>85</v>
      </c>
      <c r="P250" s="12">
        <v>0.2</v>
      </c>
      <c r="Q250" t="str">
        <f t="shared" si="4"/>
        <v>medium11</v>
      </c>
      <c r="R250" s="5">
        <v>0</v>
      </c>
      <c r="S250">
        <v>68</v>
      </c>
      <c r="T250" t="s">
        <v>91</v>
      </c>
    </row>
    <row r="251" spans="1:20" x14ac:dyDescent="0.2">
      <c r="A251" s="28">
        <v>3004</v>
      </c>
      <c r="B251" s="18">
        <v>9.3945205479452056</v>
      </c>
      <c r="C251" s="18">
        <v>3</v>
      </c>
      <c r="D251" s="28" t="s">
        <v>9</v>
      </c>
      <c r="E251" s="5">
        <v>5</v>
      </c>
      <c r="F251" s="28">
        <v>0.14999999999999991</v>
      </c>
      <c r="G251" s="5">
        <v>0.74999999999999978</v>
      </c>
      <c r="H251" s="28">
        <v>0.8</v>
      </c>
      <c r="I251" s="21">
        <v>0.85</v>
      </c>
      <c r="J251" s="5">
        <v>0.95</v>
      </c>
      <c r="K251" s="29">
        <v>6.6666666666666582E-2</v>
      </c>
      <c r="L251" s="29">
        <v>0.36363636363636315</v>
      </c>
      <c r="M251">
        <f>(H251-0.79621118)/0.104759364</f>
        <v>3.6166886236537542E-2</v>
      </c>
      <c r="N251" t="s">
        <v>83</v>
      </c>
      <c r="O251" s="25" t="s">
        <v>86</v>
      </c>
      <c r="P251" s="5">
        <v>0.65</v>
      </c>
      <c r="Q251" t="str">
        <f t="shared" si="4"/>
        <v>medium5</v>
      </c>
      <c r="R251" s="5">
        <v>10</v>
      </c>
      <c r="S251" s="26">
        <v>74</v>
      </c>
      <c r="T251" t="s">
        <v>91</v>
      </c>
    </row>
    <row r="252" spans="1:20" x14ac:dyDescent="0.2">
      <c r="A252" s="28">
        <v>3004</v>
      </c>
      <c r="B252" s="18">
        <v>9.3945205479452056</v>
      </c>
      <c r="C252" s="18">
        <v>3</v>
      </c>
      <c r="D252" s="28" t="s">
        <v>9</v>
      </c>
      <c r="E252" s="5">
        <v>8</v>
      </c>
      <c r="F252" s="28">
        <v>-0.15000000000000002</v>
      </c>
      <c r="G252" s="5">
        <v>0</v>
      </c>
      <c r="H252" s="28">
        <v>1</v>
      </c>
      <c r="I252" s="21">
        <v>0.85</v>
      </c>
      <c r="J252" s="5">
        <v>0.85</v>
      </c>
      <c r="K252" s="29">
        <v>6.6666666666666582E-2</v>
      </c>
      <c r="L252" s="29">
        <v>0.36363636363636315</v>
      </c>
      <c r="M252">
        <f>(H252-0.722919255)/0.136492219</f>
        <v>2.0300112858447998</v>
      </c>
      <c r="N252" t="s">
        <v>84</v>
      </c>
      <c r="O252" s="25" t="s">
        <v>86</v>
      </c>
      <c r="P252" s="5">
        <v>0.65</v>
      </c>
      <c r="Q252" t="str">
        <f t="shared" si="4"/>
        <v>high8</v>
      </c>
      <c r="R252" s="5">
        <v>10</v>
      </c>
      <c r="S252" s="26">
        <v>74</v>
      </c>
      <c r="T252" t="s">
        <v>91</v>
      </c>
    </row>
    <row r="253" spans="1:20" x14ac:dyDescent="0.2">
      <c r="A253" s="28">
        <v>3004</v>
      </c>
      <c r="B253" s="18">
        <v>9.3945205479452056</v>
      </c>
      <c r="C253" s="18">
        <v>3</v>
      </c>
      <c r="D253" s="28" t="s">
        <v>9</v>
      </c>
      <c r="E253" s="5">
        <v>11</v>
      </c>
      <c r="F253" s="28">
        <v>0.19999999999999996</v>
      </c>
      <c r="G253" s="5">
        <v>0.57142857142857129</v>
      </c>
      <c r="H253" s="28">
        <v>0.65</v>
      </c>
      <c r="I253" s="21">
        <v>0.85</v>
      </c>
      <c r="J253" s="5">
        <v>0.85</v>
      </c>
      <c r="K253" s="29">
        <v>6.6666666666666582E-2</v>
      </c>
      <c r="L253" s="29">
        <v>0.36363636363636315</v>
      </c>
      <c r="M253">
        <f>(H253-0.586273292)/0.138419652</f>
        <v>0.46038772009049711</v>
      </c>
      <c r="N253" t="s">
        <v>84</v>
      </c>
      <c r="O253" s="25" t="s">
        <v>86</v>
      </c>
      <c r="P253" s="5">
        <v>0.65</v>
      </c>
      <c r="Q253" t="str">
        <f t="shared" si="4"/>
        <v>high11</v>
      </c>
      <c r="R253" s="5">
        <v>10</v>
      </c>
      <c r="S253" s="26">
        <v>74</v>
      </c>
      <c r="T253" t="s">
        <v>91</v>
      </c>
    </row>
    <row r="254" spans="1:20" x14ac:dyDescent="0.2">
      <c r="A254" s="28">
        <v>3008</v>
      </c>
      <c r="B254" s="18">
        <v>11.797260273972602</v>
      </c>
      <c r="C254" s="18">
        <v>4</v>
      </c>
      <c r="D254" s="28" t="s">
        <v>10</v>
      </c>
      <c r="E254" s="5">
        <v>5</v>
      </c>
      <c r="F254" s="28">
        <v>4.9999999999999933E-2</v>
      </c>
      <c r="G254" s="5">
        <v>0.49999999999999944</v>
      </c>
      <c r="H254" s="28">
        <v>0.9</v>
      </c>
      <c r="I254" s="21">
        <v>0.8</v>
      </c>
      <c r="J254" s="5">
        <v>0.95</v>
      </c>
      <c r="K254" s="29">
        <v>0.10000000000000009</v>
      </c>
      <c r="L254" s="29">
        <v>0.42857142857142883</v>
      </c>
      <c r="M254">
        <f>(H254-0.79621118)/0.104759364</f>
        <v>0.99073549167404273</v>
      </c>
      <c r="N254" t="s">
        <v>84</v>
      </c>
      <c r="O254" s="25" t="s">
        <v>86</v>
      </c>
      <c r="P254" s="5">
        <v>0.45</v>
      </c>
      <c r="Q254" t="str">
        <f t="shared" si="4"/>
        <v>high5</v>
      </c>
      <c r="R254" s="21">
        <v>10</v>
      </c>
      <c r="S254" s="26">
        <v>76</v>
      </c>
      <c r="T254" t="s">
        <v>91</v>
      </c>
    </row>
    <row r="255" spans="1:20" x14ac:dyDescent="0.2">
      <c r="A255" s="28">
        <v>3008</v>
      </c>
      <c r="B255" s="18">
        <v>11.797260273972602</v>
      </c>
      <c r="C255" s="18">
        <v>4</v>
      </c>
      <c r="D255" s="28" t="s">
        <v>10</v>
      </c>
      <c r="E255" s="5">
        <v>8</v>
      </c>
      <c r="F255" s="28">
        <v>0.20000000000000007</v>
      </c>
      <c r="G255" s="5">
        <v>0.66666666666666674</v>
      </c>
      <c r="H255" s="28">
        <v>0.7</v>
      </c>
      <c r="I255" s="21">
        <v>0.8</v>
      </c>
      <c r="J255" s="5">
        <v>0.9</v>
      </c>
      <c r="K255" s="29">
        <v>0.10000000000000009</v>
      </c>
      <c r="L255" s="29">
        <v>0.42857142857142883</v>
      </c>
      <c r="M255">
        <f>(H255-0.722919255)/0.136492219</f>
        <v>-0.16791620187521478</v>
      </c>
      <c r="N255" t="s">
        <v>83</v>
      </c>
      <c r="O255" s="25" t="s">
        <v>86</v>
      </c>
      <c r="P255" s="5">
        <v>0.45</v>
      </c>
      <c r="Q255" t="str">
        <f t="shared" si="4"/>
        <v>medium8</v>
      </c>
      <c r="R255" s="21">
        <v>10</v>
      </c>
      <c r="S255" s="26">
        <v>76</v>
      </c>
      <c r="T255" t="s">
        <v>91</v>
      </c>
    </row>
    <row r="256" spans="1:20" x14ac:dyDescent="0.2">
      <c r="A256" s="28">
        <v>3008</v>
      </c>
      <c r="B256" s="18">
        <v>11.797260273972602</v>
      </c>
      <c r="C256" s="18">
        <v>4</v>
      </c>
      <c r="D256" s="28" t="s">
        <v>10</v>
      </c>
      <c r="E256" s="5">
        <v>11</v>
      </c>
      <c r="F256" s="28">
        <v>5.0000000000000044E-2</v>
      </c>
      <c r="G256" s="5">
        <v>0.1666666666666668</v>
      </c>
      <c r="H256" s="28">
        <v>0.7</v>
      </c>
      <c r="I256" s="21">
        <v>0.8</v>
      </c>
      <c r="J256" s="5">
        <v>0.75</v>
      </c>
      <c r="K256" s="29">
        <v>0.10000000000000009</v>
      </c>
      <c r="L256" s="29">
        <v>0.42857142857142883</v>
      </c>
      <c r="M256">
        <f>(H256-0.586273292)/0.138419652</f>
        <v>0.82160810518437044</v>
      </c>
      <c r="N256" t="s">
        <v>84</v>
      </c>
      <c r="O256" s="25" t="s">
        <v>86</v>
      </c>
      <c r="P256" s="5">
        <v>0.45</v>
      </c>
      <c r="Q256" t="str">
        <f t="shared" si="4"/>
        <v>high11</v>
      </c>
      <c r="R256" s="21">
        <v>10</v>
      </c>
      <c r="S256" s="26">
        <v>76</v>
      </c>
      <c r="T256" t="s">
        <v>91</v>
      </c>
    </row>
    <row r="257" spans="1:20" x14ac:dyDescent="0.2">
      <c r="A257" s="28">
        <v>3010</v>
      </c>
      <c r="B257" s="18">
        <v>10.046575342465754</v>
      </c>
      <c r="C257" s="18">
        <v>4</v>
      </c>
      <c r="D257" s="28" t="s">
        <v>9</v>
      </c>
      <c r="E257" s="5">
        <v>5</v>
      </c>
      <c r="F257" s="28">
        <v>0.14999999999999991</v>
      </c>
      <c r="G257" s="5">
        <v>0.74999999999999978</v>
      </c>
      <c r="H257" s="28">
        <v>0.8</v>
      </c>
      <c r="I257" s="21">
        <v>0.75</v>
      </c>
      <c r="J257" s="5">
        <v>0.95</v>
      </c>
      <c r="K257" s="29">
        <v>0.18333333333333326</v>
      </c>
      <c r="L257" s="29">
        <v>0.64705882352941169</v>
      </c>
      <c r="M257">
        <f>(H257-0.79621118)/0.104759364</f>
        <v>3.6166886236537542E-2</v>
      </c>
      <c r="N257" t="s">
        <v>83</v>
      </c>
      <c r="O257" s="25" t="s">
        <v>86</v>
      </c>
      <c r="P257" s="5">
        <v>0.6</v>
      </c>
      <c r="Q257" t="str">
        <f t="shared" si="4"/>
        <v>medium5</v>
      </c>
      <c r="R257" s="21">
        <v>10</v>
      </c>
      <c r="S257" s="26">
        <v>80</v>
      </c>
      <c r="T257" t="s">
        <v>91</v>
      </c>
    </row>
    <row r="258" spans="1:20" x14ac:dyDescent="0.2">
      <c r="A258" s="28">
        <v>3010</v>
      </c>
      <c r="B258" s="18">
        <v>10.046575342465754</v>
      </c>
      <c r="C258" s="18">
        <v>4</v>
      </c>
      <c r="D258" s="28" t="s">
        <v>9</v>
      </c>
      <c r="E258" s="5">
        <v>8</v>
      </c>
      <c r="F258" s="28">
        <v>9.9999999999999978E-2</v>
      </c>
      <c r="G258" s="5">
        <v>0.5</v>
      </c>
      <c r="H258" s="28">
        <v>0.8</v>
      </c>
      <c r="I258" s="21">
        <v>0.75</v>
      </c>
      <c r="J258" s="5">
        <v>0.9</v>
      </c>
      <c r="K258" s="29">
        <v>0.18333333333333326</v>
      </c>
      <c r="L258" s="29">
        <v>0.64705882352941169</v>
      </c>
      <c r="M258">
        <f>(H258-0.722919255)/0.136492219</f>
        <v>0.56472629403145735</v>
      </c>
      <c r="N258" t="s">
        <v>84</v>
      </c>
      <c r="O258" s="25" t="s">
        <v>86</v>
      </c>
      <c r="P258" s="5">
        <v>0.6</v>
      </c>
      <c r="Q258" t="str">
        <f t="shared" si="4"/>
        <v>high8</v>
      </c>
      <c r="R258" s="21">
        <v>10</v>
      </c>
      <c r="S258" s="26">
        <v>80</v>
      </c>
      <c r="T258" t="s">
        <v>91</v>
      </c>
    </row>
    <row r="259" spans="1:20" x14ac:dyDescent="0.2">
      <c r="A259" s="28">
        <v>3010</v>
      </c>
      <c r="B259" s="18">
        <v>10.046575342465754</v>
      </c>
      <c r="C259" s="18">
        <v>4</v>
      </c>
      <c r="D259" s="28" t="s">
        <v>9</v>
      </c>
      <c r="E259" s="5">
        <v>11</v>
      </c>
      <c r="F259" s="28">
        <v>0.29999999999999993</v>
      </c>
      <c r="G259" s="5">
        <v>0.66666666666666663</v>
      </c>
      <c r="H259" s="28">
        <v>0.55000000000000004</v>
      </c>
      <c r="I259" s="21">
        <v>0.75</v>
      </c>
      <c r="J259" s="5">
        <v>0.85</v>
      </c>
      <c r="K259" s="29">
        <v>0.18333333333333326</v>
      </c>
      <c r="L259" s="29">
        <v>0.64705882352941169</v>
      </c>
      <c r="M259">
        <f>(H259-0.586273292)/0.138419652</f>
        <v>-0.26205305009725033</v>
      </c>
      <c r="N259" t="s">
        <v>83</v>
      </c>
      <c r="O259" s="25" t="s">
        <v>86</v>
      </c>
      <c r="P259" s="5">
        <v>0.6</v>
      </c>
      <c r="Q259" t="str">
        <f t="shared" si="4"/>
        <v>medium11</v>
      </c>
      <c r="R259" s="21">
        <v>10</v>
      </c>
      <c r="S259" s="26">
        <v>80</v>
      </c>
      <c r="T259" t="s">
        <v>91</v>
      </c>
    </row>
    <row r="260" spans="1:20" x14ac:dyDescent="0.2">
      <c r="A260" s="28">
        <v>3012</v>
      </c>
      <c r="B260" s="18">
        <v>9.7232876712328764</v>
      </c>
      <c r="C260" s="18">
        <v>3</v>
      </c>
      <c r="D260" s="28" t="s">
        <v>10</v>
      </c>
      <c r="E260" s="5">
        <v>5</v>
      </c>
      <c r="F260" s="28">
        <v>9.9999999999999978E-2</v>
      </c>
      <c r="G260" s="5">
        <v>0.5</v>
      </c>
      <c r="H260" s="28">
        <v>0.8</v>
      </c>
      <c r="I260" s="21">
        <v>0.8</v>
      </c>
      <c r="J260" s="5">
        <v>0.9</v>
      </c>
      <c r="K260" s="29">
        <v>6.6666666666666582E-2</v>
      </c>
      <c r="L260" s="29">
        <v>0.2857142857142857</v>
      </c>
      <c r="M260">
        <f>(H260-0.79621118)/0.104759364</f>
        <v>3.6166886236537542E-2</v>
      </c>
      <c r="N260" t="s">
        <v>83</v>
      </c>
      <c r="O260" s="25" t="s">
        <v>86</v>
      </c>
      <c r="P260" s="5">
        <v>0.35</v>
      </c>
      <c r="Q260" t="str">
        <f t="shared" si="4"/>
        <v>medium5</v>
      </c>
      <c r="R260" s="5">
        <v>9</v>
      </c>
      <c r="S260" s="26">
        <v>65</v>
      </c>
      <c r="T260" t="s">
        <v>91</v>
      </c>
    </row>
    <row r="261" spans="1:20" x14ac:dyDescent="0.2">
      <c r="A261" s="28">
        <v>3012</v>
      </c>
      <c r="B261" s="18">
        <v>9.7232876712328764</v>
      </c>
      <c r="C261" s="18">
        <v>3</v>
      </c>
      <c r="D261" s="28" t="s">
        <v>10</v>
      </c>
      <c r="E261" s="5">
        <v>8</v>
      </c>
      <c r="F261" s="28">
        <v>4.9999999999999933E-2</v>
      </c>
      <c r="G261" s="5">
        <v>0.49999999999999944</v>
      </c>
      <c r="H261" s="28">
        <v>0.9</v>
      </c>
      <c r="I261" s="21">
        <v>0.8</v>
      </c>
      <c r="J261" s="5">
        <v>0.95</v>
      </c>
      <c r="K261" s="29">
        <v>6.6666666666666582E-2</v>
      </c>
      <c r="L261" s="29">
        <v>0.2857142857142857</v>
      </c>
      <c r="M261">
        <f>(H261-0.722919255)/0.136492219</f>
        <v>1.2973687899381285</v>
      </c>
      <c r="N261" t="s">
        <v>84</v>
      </c>
      <c r="O261" s="25" t="s">
        <v>86</v>
      </c>
      <c r="P261" s="5">
        <v>0.35</v>
      </c>
      <c r="Q261" t="str">
        <f t="shared" si="4"/>
        <v>high8</v>
      </c>
      <c r="R261" s="5">
        <v>9</v>
      </c>
      <c r="S261" s="26">
        <v>65</v>
      </c>
      <c r="T261" t="s">
        <v>91</v>
      </c>
    </row>
    <row r="262" spans="1:20" x14ac:dyDescent="0.2">
      <c r="A262" s="28">
        <v>3012</v>
      </c>
      <c r="B262" s="18">
        <v>9.7232876712328764</v>
      </c>
      <c r="C262" s="18">
        <v>3</v>
      </c>
      <c r="D262" s="28" t="s">
        <v>10</v>
      </c>
      <c r="E262" s="5">
        <v>11</v>
      </c>
      <c r="F262" s="28">
        <v>5.0000000000000044E-2</v>
      </c>
      <c r="G262" s="5">
        <v>0.12500000000000011</v>
      </c>
      <c r="H262" s="28">
        <v>0.6</v>
      </c>
      <c r="I262" s="21">
        <v>0.8</v>
      </c>
      <c r="J262" s="5">
        <v>0.65</v>
      </c>
      <c r="K262" s="29">
        <v>6.6666666666666582E-2</v>
      </c>
      <c r="L262" s="29">
        <v>0.2857142857142857</v>
      </c>
      <c r="M262">
        <f>(H262-0.586273292)/0.138419652</f>
        <v>9.9167334996622988E-2</v>
      </c>
      <c r="N262" t="s">
        <v>83</v>
      </c>
      <c r="O262" s="25" t="s">
        <v>86</v>
      </c>
      <c r="P262" s="5">
        <v>0.35</v>
      </c>
      <c r="Q262" t="str">
        <f t="shared" si="4"/>
        <v>medium11</v>
      </c>
      <c r="R262" s="5">
        <v>9</v>
      </c>
      <c r="S262" s="26">
        <v>65</v>
      </c>
      <c r="T262" t="s">
        <v>91</v>
      </c>
    </row>
    <row r="263" spans="1:20" x14ac:dyDescent="0.2">
      <c r="A263" s="28">
        <v>3013</v>
      </c>
      <c r="B263" s="18">
        <v>7.8493150684931505</v>
      </c>
      <c r="C263" s="18">
        <v>2</v>
      </c>
      <c r="D263" s="28" t="s">
        <v>9</v>
      </c>
      <c r="E263" s="5">
        <v>5</v>
      </c>
      <c r="F263" s="28">
        <v>0.14999999999999991</v>
      </c>
      <c r="G263" s="5">
        <v>0.74999999999999978</v>
      </c>
      <c r="H263" s="28">
        <v>0.8</v>
      </c>
      <c r="I263" s="21">
        <v>0.7</v>
      </c>
      <c r="J263" s="5">
        <v>0.95</v>
      </c>
      <c r="K263" s="29">
        <v>6.6666666666666721E-2</v>
      </c>
      <c r="L263" s="29">
        <v>0.26666666666666705</v>
      </c>
      <c r="M263">
        <f>(H263-0.79621118)/0.104759364</f>
        <v>3.6166886236537542E-2</v>
      </c>
      <c r="N263" t="s">
        <v>83</v>
      </c>
      <c r="O263" s="25" t="s">
        <v>85</v>
      </c>
      <c r="P263" s="5">
        <v>0.4</v>
      </c>
      <c r="Q263" t="str">
        <f t="shared" si="4"/>
        <v>medium5</v>
      </c>
      <c r="R263" s="5">
        <v>10</v>
      </c>
      <c r="S263" s="26">
        <v>73</v>
      </c>
      <c r="T263" t="s">
        <v>91</v>
      </c>
    </row>
    <row r="264" spans="1:20" x14ac:dyDescent="0.2">
      <c r="A264" s="28">
        <v>3013</v>
      </c>
      <c r="B264" s="18">
        <v>7.8493150684931505</v>
      </c>
      <c r="C264" s="18">
        <v>2</v>
      </c>
      <c r="D264" s="28" t="s">
        <v>9</v>
      </c>
      <c r="E264" s="5">
        <v>8</v>
      </c>
      <c r="F264" s="28">
        <v>-9.9999999999999978E-2</v>
      </c>
      <c r="G264" s="5">
        <v>-0.66666666666666641</v>
      </c>
      <c r="H264" s="28">
        <v>0.85</v>
      </c>
      <c r="I264" s="21">
        <v>0.7</v>
      </c>
      <c r="J264" s="5">
        <v>0.75</v>
      </c>
      <c r="K264" s="29">
        <v>6.6666666666666721E-2</v>
      </c>
      <c r="L264" s="29">
        <v>0.26666666666666705</v>
      </c>
      <c r="M264">
        <f>(H264-0.722919255)/0.136492219</f>
        <v>0.93104754198479256</v>
      </c>
      <c r="N264" t="s">
        <v>84</v>
      </c>
      <c r="O264" s="25" t="s">
        <v>85</v>
      </c>
      <c r="P264" s="5">
        <v>0.4</v>
      </c>
      <c r="Q264" t="str">
        <f t="shared" si="4"/>
        <v>high8</v>
      </c>
      <c r="R264" s="5">
        <v>10</v>
      </c>
      <c r="S264" s="26">
        <v>73</v>
      </c>
      <c r="T264" t="s">
        <v>91</v>
      </c>
    </row>
    <row r="265" spans="1:20" x14ac:dyDescent="0.2">
      <c r="A265" s="28">
        <v>3013</v>
      </c>
      <c r="B265" s="18">
        <v>7.8493150684931505</v>
      </c>
      <c r="C265" s="18">
        <v>2</v>
      </c>
      <c r="D265" s="28" t="s">
        <v>9</v>
      </c>
      <c r="E265" s="5">
        <v>11</v>
      </c>
      <c r="F265" s="28">
        <v>0.15000000000000002</v>
      </c>
      <c r="G265" s="5">
        <v>0.37500000000000006</v>
      </c>
      <c r="H265" s="28">
        <v>0.6</v>
      </c>
      <c r="I265" s="21">
        <v>0.7</v>
      </c>
      <c r="J265" s="5">
        <v>0.75</v>
      </c>
      <c r="K265" s="29">
        <v>6.6666666666666721E-2</v>
      </c>
      <c r="L265" s="29">
        <v>0.26666666666666705</v>
      </c>
      <c r="M265">
        <f>(H265-0.586273292)/0.138419652</f>
        <v>9.9167334996622988E-2</v>
      </c>
      <c r="N265" t="s">
        <v>83</v>
      </c>
      <c r="O265" s="25" t="s">
        <v>85</v>
      </c>
      <c r="P265" s="5">
        <v>0.4</v>
      </c>
      <c r="Q265" t="str">
        <f t="shared" si="4"/>
        <v>medium11</v>
      </c>
      <c r="R265" s="5">
        <v>10</v>
      </c>
      <c r="S265" s="26">
        <v>73</v>
      </c>
      <c r="T265" t="s">
        <v>91</v>
      </c>
    </row>
    <row r="266" spans="1:20" x14ac:dyDescent="0.2">
      <c r="A266" s="28">
        <v>4004</v>
      </c>
      <c r="B266" s="18">
        <v>9.5698630136986296</v>
      </c>
      <c r="C266" s="18">
        <v>3</v>
      </c>
      <c r="D266" s="28" t="s">
        <v>9</v>
      </c>
      <c r="E266" s="5">
        <v>5</v>
      </c>
      <c r="F266" s="28">
        <v>9.9999999999999978E-2</v>
      </c>
      <c r="G266" s="5">
        <v>0.5</v>
      </c>
      <c r="H266" s="28">
        <v>0.8</v>
      </c>
      <c r="I266" s="21">
        <v>0.75</v>
      </c>
      <c r="J266" s="5">
        <v>0.9</v>
      </c>
      <c r="K266" s="29">
        <v>4.9999999999999968E-2</v>
      </c>
      <c r="L266" s="29">
        <v>0.23076923076923098</v>
      </c>
      <c r="M266">
        <f>(H266-0.79621118)/0.104759364</f>
        <v>3.6166886236537542E-2</v>
      </c>
      <c r="N266" t="s">
        <v>83</v>
      </c>
      <c r="O266" s="25" t="s">
        <v>86</v>
      </c>
      <c r="P266" s="5">
        <v>0.4</v>
      </c>
      <c r="Q266" t="str">
        <f t="shared" si="4"/>
        <v>medium5</v>
      </c>
      <c r="R266" s="5">
        <v>9</v>
      </c>
      <c r="S266" s="26">
        <v>84</v>
      </c>
      <c r="T266" t="s">
        <v>101</v>
      </c>
    </row>
    <row r="267" spans="1:20" x14ac:dyDescent="0.2">
      <c r="A267" s="28">
        <v>4004</v>
      </c>
      <c r="B267" s="18">
        <v>9.5698630136986296</v>
      </c>
      <c r="C267" s="18">
        <v>3</v>
      </c>
      <c r="D267" s="28" t="s">
        <v>9</v>
      </c>
      <c r="E267" s="5">
        <v>8</v>
      </c>
      <c r="F267" s="28">
        <v>5.0000000000000044E-2</v>
      </c>
      <c r="G267" s="5">
        <v>0.20000000000000018</v>
      </c>
      <c r="H267" s="28">
        <v>0.75</v>
      </c>
      <c r="I267" s="21">
        <v>0.75</v>
      </c>
      <c r="J267" s="5">
        <v>0.8</v>
      </c>
      <c r="K267" s="29">
        <v>4.9999999999999968E-2</v>
      </c>
      <c r="L267" s="29">
        <v>0.23076923076923098</v>
      </c>
      <c r="M267">
        <f>(H267-0.722919255)/0.136492219</f>
        <v>0.19840504607812126</v>
      </c>
      <c r="N267" t="s">
        <v>83</v>
      </c>
      <c r="O267" s="25" t="s">
        <v>86</v>
      </c>
      <c r="P267" s="5">
        <v>0.4</v>
      </c>
      <c r="Q267" t="str">
        <f t="shared" si="4"/>
        <v>medium8</v>
      </c>
      <c r="R267" s="5">
        <v>9</v>
      </c>
      <c r="S267" s="26">
        <v>84</v>
      </c>
      <c r="T267" t="s">
        <v>101</v>
      </c>
    </row>
    <row r="268" spans="1:20" x14ac:dyDescent="0.2">
      <c r="A268" s="28">
        <v>4004</v>
      </c>
      <c r="B268" s="18">
        <v>9.5698630136986296</v>
      </c>
      <c r="C268" s="18">
        <v>3</v>
      </c>
      <c r="D268" s="28" t="s">
        <v>9</v>
      </c>
      <c r="E268" s="5">
        <v>11</v>
      </c>
      <c r="F268" s="28">
        <v>0</v>
      </c>
      <c r="G268" s="5">
        <v>0</v>
      </c>
      <c r="H268" s="28">
        <v>0.8</v>
      </c>
      <c r="I268" s="21">
        <v>0.75</v>
      </c>
      <c r="J268" s="5">
        <v>0.8</v>
      </c>
      <c r="K268" s="29">
        <v>4.9999999999999968E-2</v>
      </c>
      <c r="L268" s="29">
        <v>0.23076923076923098</v>
      </c>
      <c r="M268">
        <f>(H268-0.586273292)/0.138419652</f>
        <v>1.5440488753721187</v>
      </c>
      <c r="N268" t="s">
        <v>84</v>
      </c>
      <c r="O268" s="25" t="s">
        <v>86</v>
      </c>
      <c r="P268" s="5">
        <v>0.4</v>
      </c>
      <c r="Q268" t="str">
        <f t="shared" si="4"/>
        <v>high11</v>
      </c>
      <c r="R268" s="5">
        <v>9</v>
      </c>
      <c r="S268" s="26">
        <v>84</v>
      </c>
      <c r="T268" t="s">
        <v>101</v>
      </c>
    </row>
    <row r="269" spans="1:20" x14ac:dyDescent="0.2">
      <c r="A269" s="28">
        <v>4005</v>
      </c>
      <c r="B269" s="18">
        <v>11.232876712328768</v>
      </c>
      <c r="C269" s="18">
        <v>4</v>
      </c>
      <c r="D269" s="28" t="s">
        <v>10</v>
      </c>
      <c r="E269" s="5">
        <v>5</v>
      </c>
      <c r="F269" s="28">
        <v>5.0000000000000044E-2</v>
      </c>
      <c r="G269" s="5">
        <v>0.33333333333333359</v>
      </c>
      <c r="H269" s="28">
        <v>0.85</v>
      </c>
      <c r="I269" s="21">
        <v>0.65</v>
      </c>
      <c r="J269" s="5">
        <v>0.9</v>
      </c>
      <c r="K269" s="29">
        <v>0</v>
      </c>
      <c r="L269" s="29">
        <v>0</v>
      </c>
      <c r="M269">
        <f>(H269-0.79621118)/0.104759364</f>
        <v>0.51345118895528963</v>
      </c>
      <c r="N269" t="s">
        <v>84</v>
      </c>
      <c r="O269" s="25" t="s">
        <v>86</v>
      </c>
      <c r="P269" s="5">
        <v>0.4</v>
      </c>
      <c r="Q269" t="str">
        <f t="shared" si="4"/>
        <v>high5</v>
      </c>
      <c r="R269" s="5">
        <v>9</v>
      </c>
      <c r="S269" s="26">
        <v>71</v>
      </c>
      <c r="T269" t="s">
        <v>101</v>
      </c>
    </row>
    <row r="270" spans="1:20" x14ac:dyDescent="0.2">
      <c r="A270" s="28">
        <v>4005</v>
      </c>
      <c r="B270" s="18">
        <v>11.232876712328768</v>
      </c>
      <c r="C270" s="18">
        <v>4</v>
      </c>
      <c r="D270" s="28" t="s">
        <v>10</v>
      </c>
      <c r="E270" s="5">
        <v>8</v>
      </c>
      <c r="F270" s="28">
        <v>9.9999999999999978E-2</v>
      </c>
      <c r="G270" s="5">
        <v>0.39999999999999991</v>
      </c>
      <c r="H270" s="28">
        <v>0.75</v>
      </c>
      <c r="I270" s="21">
        <v>0.65</v>
      </c>
      <c r="J270" s="5">
        <v>0.85</v>
      </c>
      <c r="K270" s="29">
        <v>0</v>
      </c>
      <c r="L270" s="29">
        <v>0</v>
      </c>
      <c r="M270">
        <f>(H270-0.722919255)/0.136492219</f>
        <v>0.19840504607812126</v>
      </c>
      <c r="N270" t="s">
        <v>83</v>
      </c>
      <c r="O270" s="25" t="s">
        <v>86</v>
      </c>
      <c r="P270" s="5">
        <v>0.4</v>
      </c>
      <c r="Q270" t="str">
        <f t="shared" si="4"/>
        <v>medium8</v>
      </c>
      <c r="R270" s="5">
        <v>9</v>
      </c>
      <c r="S270" s="26">
        <v>71</v>
      </c>
      <c r="T270" t="s">
        <v>101</v>
      </c>
    </row>
    <row r="271" spans="1:20" x14ac:dyDescent="0.2">
      <c r="A271" s="28">
        <v>4005</v>
      </c>
      <c r="B271" s="18">
        <v>11.232876712328768</v>
      </c>
      <c r="C271" s="18">
        <v>4</v>
      </c>
      <c r="D271" s="28" t="s">
        <v>10</v>
      </c>
      <c r="E271" s="5">
        <v>11</v>
      </c>
      <c r="F271" s="28">
        <v>-0.15000000000000002</v>
      </c>
      <c r="G271" s="5">
        <v>-0.42857142857142866</v>
      </c>
      <c r="H271" s="28">
        <v>0.65</v>
      </c>
      <c r="I271" s="21">
        <v>0.65</v>
      </c>
      <c r="J271" s="5">
        <v>0.5</v>
      </c>
      <c r="K271" s="29">
        <v>0</v>
      </c>
      <c r="L271" s="29">
        <v>0</v>
      </c>
      <c r="M271">
        <f>(H271-0.586273292)/0.138419652</f>
        <v>0.46038772009049711</v>
      </c>
      <c r="N271" t="s">
        <v>84</v>
      </c>
      <c r="O271" s="25" t="s">
        <v>86</v>
      </c>
      <c r="P271" s="5">
        <v>0.4</v>
      </c>
      <c r="Q271" t="str">
        <f t="shared" si="4"/>
        <v>high11</v>
      </c>
      <c r="R271" s="5">
        <v>9</v>
      </c>
      <c r="S271" s="26">
        <v>71</v>
      </c>
      <c r="T271" t="s">
        <v>101</v>
      </c>
    </row>
    <row r="272" spans="1:20" x14ac:dyDescent="0.2">
      <c r="A272" s="28">
        <v>4006</v>
      </c>
      <c r="B272" s="18">
        <v>8.632876712328768</v>
      </c>
      <c r="C272" s="18">
        <v>3</v>
      </c>
      <c r="D272" s="28" t="s">
        <v>9</v>
      </c>
      <c r="E272" s="5">
        <v>5</v>
      </c>
      <c r="F272" s="28">
        <v>9.9999999999999978E-2</v>
      </c>
      <c r="G272" s="5">
        <v>0.28571428571428564</v>
      </c>
      <c r="H272" s="28">
        <v>0.65</v>
      </c>
      <c r="I272" s="21">
        <v>0.65</v>
      </c>
      <c r="J272" s="5">
        <v>0.75</v>
      </c>
      <c r="K272" s="29">
        <v>0.1333333333333333</v>
      </c>
      <c r="L272" s="29">
        <v>0.31999999999999995</v>
      </c>
      <c r="M272">
        <f>(H272-0.79621118)/0.104759364</f>
        <v>-1.3956860219197207</v>
      </c>
      <c r="N272" t="s">
        <v>82</v>
      </c>
      <c r="O272" s="25" t="s">
        <v>85</v>
      </c>
      <c r="P272" s="5">
        <v>0.45</v>
      </c>
      <c r="Q272" t="str">
        <f t="shared" si="4"/>
        <v>low5</v>
      </c>
      <c r="R272" s="21">
        <v>10</v>
      </c>
      <c r="S272" s="26">
        <v>79</v>
      </c>
      <c r="T272" t="s">
        <v>91</v>
      </c>
    </row>
    <row r="273" spans="1:20" x14ac:dyDescent="0.2">
      <c r="A273" s="28">
        <v>4006</v>
      </c>
      <c r="B273" s="18">
        <v>8.632876712328768</v>
      </c>
      <c r="C273" s="18">
        <v>3</v>
      </c>
      <c r="D273" s="28" t="s">
        <v>9</v>
      </c>
      <c r="E273" s="5">
        <v>8</v>
      </c>
      <c r="F273" s="28">
        <v>0.25</v>
      </c>
      <c r="G273" s="5">
        <v>0.5</v>
      </c>
      <c r="H273" s="28">
        <v>0.5</v>
      </c>
      <c r="I273" s="21">
        <v>0.65</v>
      </c>
      <c r="J273" s="5">
        <v>0.75</v>
      </c>
      <c r="K273" s="29">
        <v>0.1333333333333333</v>
      </c>
      <c r="L273" s="29">
        <v>0.31999999999999995</v>
      </c>
      <c r="M273">
        <f>(H273-0.722919255)/0.136492219</f>
        <v>-1.6332011936885573</v>
      </c>
      <c r="N273" t="s">
        <v>82</v>
      </c>
      <c r="O273" s="25" t="s">
        <v>85</v>
      </c>
      <c r="P273" s="5">
        <v>0.45</v>
      </c>
      <c r="Q273" t="str">
        <f t="shared" si="4"/>
        <v>low8</v>
      </c>
      <c r="R273" s="21">
        <v>10</v>
      </c>
      <c r="S273" s="26">
        <v>79</v>
      </c>
      <c r="T273" t="s">
        <v>91</v>
      </c>
    </row>
    <row r="274" spans="1:20" x14ac:dyDescent="0.2">
      <c r="A274" s="28">
        <v>4006</v>
      </c>
      <c r="B274" s="18">
        <v>8.632876712328768</v>
      </c>
      <c r="C274" s="18">
        <v>3</v>
      </c>
      <c r="D274" s="28" t="s">
        <v>9</v>
      </c>
      <c r="E274" s="5">
        <v>11</v>
      </c>
      <c r="F274" s="28">
        <v>5.0000000000000044E-2</v>
      </c>
      <c r="G274" s="5">
        <v>0.12500000000000011</v>
      </c>
      <c r="H274" s="28">
        <v>0.6</v>
      </c>
      <c r="I274" s="21">
        <v>0.65</v>
      </c>
      <c r="J274" s="5">
        <v>0.65</v>
      </c>
      <c r="K274" s="29">
        <v>0.1333333333333333</v>
      </c>
      <c r="L274" s="29">
        <v>0.31999999999999995</v>
      </c>
      <c r="M274">
        <f>(H274-0.586273292)/0.138419652</f>
        <v>9.9167334996622988E-2</v>
      </c>
      <c r="N274" t="s">
        <v>83</v>
      </c>
      <c r="O274" s="25" t="s">
        <v>85</v>
      </c>
      <c r="P274" s="5">
        <v>0.45</v>
      </c>
      <c r="Q274" t="str">
        <f t="shared" si="4"/>
        <v>medium11</v>
      </c>
      <c r="R274" s="21">
        <v>10</v>
      </c>
      <c r="S274" s="26">
        <v>79</v>
      </c>
      <c r="T274" t="s">
        <v>91</v>
      </c>
    </row>
    <row r="275" spans="1:20" x14ac:dyDescent="0.2">
      <c r="A275" s="28">
        <v>4007</v>
      </c>
      <c r="B275" s="18">
        <v>6.7863013698630139</v>
      </c>
      <c r="C275" s="18">
        <v>2</v>
      </c>
      <c r="D275" s="28" t="s">
        <v>10</v>
      </c>
      <c r="E275" s="5">
        <v>5</v>
      </c>
      <c r="F275" s="28">
        <v>9.9999999999999978E-2</v>
      </c>
      <c r="G275" s="5">
        <v>0.66666666666666641</v>
      </c>
      <c r="H275" s="28">
        <v>0.85</v>
      </c>
      <c r="I275" s="21">
        <v>0.65</v>
      </c>
      <c r="J275" s="5">
        <v>0.95</v>
      </c>
      <c r="K275" s="29">
        <v>8.3333333333333329E-2</v>
      </c>
      <c r="L275" s="29">
        <v>0.45454545454545436</v>
      </c>
      <c r="M275">
        <f>(H275-0.79621118)/0.104759364</f>
        <v>0.51345118895528963</v>
      </c>
      <c r="N275" t="s">
        <v>83</v>
      </c>
      <c r="O275" s="25" t="s">
        <v>85</v>
      </c>
      <c r="P275" s="5">
        <v>0.75</v>
      </c>
      <c r="Q275" t="str">
        <f t="shared" si="4"/>
        <v>medium5</v>
      </c>
      <c r="R275" s="21">
        <v>10</v>
      </c>
      <c r="S275" s="26">
        <v>52</v>
      </c>
      <c r="T275" t="s">
        <v>91</v>
      </c>
    </row>
    <row r="276" spans="1:20" x14ac:dyDescent="0.2">
      <c r="A276" s="28">
        <v>4007</v>
      </c>
      <c r="B276" s="18">
        <v>6.7863013698630139</v>
      </c>
      <c r="C276" s="18">
        <v>2</v>
      </c>
      <c r="D276" s="28" t="s">
        <v>10</v>
      </c>
      <c r="E276" s="5">
        <v>8</v>
      </c>
      <c r="F276" s="28">
        <v>0.15000000000000002</v>
      </c>
      <c r="G276" s="5">
        <v>0.60000000000000009</v>
      </c>
      <c r="H276" s="28">
        <v>0.75</v>
      </c>
      <c r="I276" s="21">
        <v>0.65</v>
      </c>
      <c r="J276" s="5">
        <v>0.9</v>
      </c>
      <c r="K276" s="29">
        <v>8.3333333333333329E-2</v>
      </c>
      <c r="L276" s="29">
        <v>0.45454545454545436</v>
      </c>
      <c r="M276">
        <f>(H276-0.722919255)/0.136492219</f>
        <v>0.19840504607812126</v>
      </c>
      <c r="N276" t="s">
        <v>83</v>
      </c>
      <c r="O276" s="25" t="s">
        <v>85</v>
      </c>
      <c r="P276" s="5">
        <v>0.75</v>
      </c>
      <c r="Q276" t="str">
        <f t="shared" si="4"/>
        <v>medium8</v>
      </c>
      <c r="R276" s="21">
        <v>10</v>
      </c>
      <c r="S276" s="26">
        <v>52</v>
      </c>
      <c r="T276" t="s">
        <v>91</v>
      </c>
    </row>
    <row r="277" spans="1:20" x14ac:dyDescent="0.2">
      <c r="A277" s="28">
        <v>4007</v>
      </c>
      <c r="B277" s="18">
        <v>6.7863013698630139</v>
      </c>
      <c r="C277" s="18">
        <v>2</v>
      </c>
      <c r="D277" s="28" t="s">
        <v>10</v>
      </c>
      <c r="E277" s="5">
        <v>11</v>
      </c>
      <c r="F277" s="28">
        <v>0</v>
      </c>
      <c r="G277" s="5">
        <v>0</v>
      </c>
      <c r="H277" s="28">
        <v>0.85</v>
      </c>
      <c r="I277" s="21">
        <v>0.65</v>
      </c>
      <c r="J277" s="5">
        <v>0.85</v>
      </c>
      <c r="K277" s="29">
        <v>8.3333333333333329E-2</v>
      </c>
      <c r="L277" s="29">
        <v>0.45454545454545436</v>
      </c>
      <c r="M277">
        <f>(H277-0.586273292)/0.138419652</f>
        <v>1.905269260465992</v>
      </c>
      <c r="N277" t="s">
        <v>84</v>
      </c>
      <c r="O277" s="25" t="s">
        <v>85</v>
      </c>
      <c r="P277" s="5">
        <v>0.75</v>
      </c>
      <c r="Q277" t="str">
        <f t="shared" si="4"/>
        <v>high11</v>
      </c>
      <c r="R277" s="21">
        <v>10</v>
      </c>
      <c r="S277" s="26">
        <v>52</v>
      </c>
      <c r="T277" t="s">
        <v>91</v>
      </c>
    </row>
    <row r="278" spans="1:20" x14ac:dyDescent="0.2">
      <c r="A278" s="28">
        <v>4008</v>
      </c>
      <c r="B278" s="18">
        <v>10.531506849315068</v>
      </c>
      <c r="C278" s="18">
        <v>4</v>
      </c>
      <c r="D278" s="28" t="s">
        <v>10</v>
      </c>
      <c r="E278" s="5">
        <v>5</v>
      </c>
      <c r="F278" s="30">
        <v>0.15000000000000002</v>
      </c>
      <c r="G278" s="5">
        <v>0.60000000000000009</v>
      </c>
      <c r="H278" s="28">
        <v>0.75</v>
      </c>
      <c r="I278" s="21">
        <v>0.8</v>
      </c>
      <c r="J278" s="5">
        <v>0.9</v>
      </c>
      <c r="K278" s="29">
        <v>3.3333333333333361E-2</v>
      </c>
      <c r="L278" s="29">
        <v>0.2</v>
      </c>
      <c r="M278">
        <f>(H278-0.79621118)/0.104759364</f>
        <v>-0.44111741648221559</v>
      </c>
      <c r="N278" t="s">
        <v>83</v>
      </c>
      <c r="O278" s="25" t="s">
        <v>86</v>
      </c>
      <c r="P278" s="5">
        <v>0.4</v>
      </c>
      <c r="Q278" t="str">
        <f t="shared" si="4"/>
        <v>medium5</v>
      </c>
      <c r="R278" s="5">
        <v>9</v>
      </c>
      <c r="S278" s="26">
        <v>89</v>
      </c>
      <c r="T278" t="s">
        <v>94</v>
      </c>
    </row>
    <row r="279" spans="1:20" x14ac:dyDescent="0.2">
      <c r="A279" s="28">
        <v>4008</v>
      </c>
      <c r="B279" s="18">
        <v>10.531506849315068</v>
      </c>
      <c r="C279" s="18">
        <v>4</v>
      </c>
      <c r="D279" s="28" t="s">
        <v>10</v>
      </c>
      <c r="E279" s="5">
        <v>8</v>
      </c>
      <c r="F279" s="28">
        <v>0</v>
      </c>
      <c r="G279" s="5">
        <v>0</v>
      </c>
      <c r="H279" s="28">
        <v>0.95</v>
      </c>
      <c r="I279" s="21">
        <v>0.8</v>
      </c>
      <c r="J279" s="5">
        <v>0.95</v>
      </c>
      <c r="K279" s="29">
        <v>3.3333333333333361E-2</v>
      </c>
      <c r="L279" s="29">
        <v>0.2</v>
      </c>
      <c r="M279">
        <f>(H279-0.722919255)/0.136492219</f>
        <v>1.6636900378914639</v>
      </c>
      <c r="N279" t="s">
        <v>84</v>
      </c>
      <c r="O279" s="25" t="s">
        <v>86</v>
      </c>
      <c r="P279" s="5">
        <v>0.4</v>
      </c>
      <c r="Q279" t="str">
        <f t="shared" si="4"/>
        <v>high8</v>
      </c>
      <c r="R279" s="5">
        <v>9</v>
      </c>
      <c r="S279" s="26">
        <v>89</v>
      </c>
      <c r="T279" t="s">
        <v>94</v>
      </c>
    </row>
    <row r="280" spans="1:20" x14ac:dyDescent="0.2">
      <c r="A280" s="28">
        <v>4008</v>
      </c>
      <c r="B280" s="18">
        <v>10.531506849315068</v>
      </c>
      <c r="C280" s="18">
        <v>4</v>
      </c>
      <c r="D280" s="28" t="s">
        <v>10</v>
      </c>
      <c r="E280" s="5">
        <v>11</v>
      </c>
      <c r="F280" s="28">
        <v>-5.0000000000000044E-2</v>
      </c>
      <c r="G280" s="5">
        <v>-0.25000000000000028</v>
      </c>
      <c r="H280" s="28">
        <v>0.8</v>
      </c>
      <c r="I280" s="21">
        <v>0.8</v>
      </c>
      <c r="J280" s="5">
        <v>0.75</v>
      </c>
      <c r="K280" s="29">
        <v>3.3333333333333361E-2</v>
      </c>
      <c r="L280" s="29">
        <v>0.2</v>
      </c>
      <c r="M280">
        <f>(H280-0.586273292)/0.138419652</f>
        <v>1.5440488753721187</v>
      </c>
      <c r="N280" t="s">
        <v>84</v>
      </c>
      <c r="O280" s="25" t="s">
        <v>86</v>
      </c>
      <c r="P280" s="5">
        <v>0.4</v>
      </c>
      <c r="Q280" t="str">
        <f t="shared" si="4"/>
        <v>high11</v>
      </c>
      <c r="R280" s="5">
        <v>9</v>
      </c>
      <c r="S280" s="26">
        <v>89</v>
      </c>
      <c r="T280" t="s">
        <v>94</v>
      </c>
    </row>
    <row r="281" spans="1:20" x14ac:dyDescent="0.2">
      <c r="A281" s="28">
        <v>4009</v>
      </c>
      <c r="B281" s="18">
        <v>5.4082191780821915</v>
      </c>
      <c r="C281" s="18">
        <v>1</v>
      </c>
      <c r="D281" s="28" t="s">
        <v>10</v>
      </c>
      <c r="E281" s="5">
        <v>5</v>
      </c>
      <c r="F281" s="30">
        <v>0</v>
      </c>
      <c r="G281" s="5">
        <v>0</v>
      </c>
      <c r="H281" s="28">
        <v>0.75</v>
      </c>
      <c r="I281" s="21">
        <v>0.6</v>
      </c>
      <c r="J281" s="5">
        <v>0.75</v>
      </c>
      <c r="K281" s="29">
        <v>6.6666666666666721E-2</v>
      </c>
      <c r="L281" s="29">
        <v>0.15999999999999998</v>
      </c>
      <c r="M281">
        <f>(H281-0.79621118)/0.104759364</f>
        <v>-0.44111741648221559</v>
      </c>
      <c r="N281" t="s">
        <v>82</v>
      </c>
      <c r="O281" s="25" t="s">
        <v>85</v>
      </c>
      <c r="P281" s="5">
        <v>0.3</v>
      </c>
      <c r="Q281" t="str">
        <f t="shared" si="4"/>
        <v>low5</v>
      </c>
      <c r="R281" s="5">
        <v>2</v>
      </c>
      <c r="S281" s="26">
        <v>2</v>
      </c>
      <c r="T281" t="s">
        <v>94</v>
      </c>
    </row>
    <row r="282" spans="1:20" x14ac:dyDescent="0.2">
      <c r="A282" s="28">
        <v>4009</v>
      </c>
      <c r="B282" s="18">
        <v>5.4082191780821915</v>
      </c>
      <c r="C282" s="18">
        <v>1</v>
      </c>
      <c r="D282" s="28" t="s">
        <v>10</v>
      </c>
      <c r="E282" s="5">
        <v>8</v>
      </c>
      <c r="F282" s="28">
        <v>0</v>
      </c>
      <c r="G282" s="5">
        <v>0</v>
      </c>
      <c r="H282" s="28">
        <v>0.6</v>
      </c>
      <c r="I282" s="21">
        <v>0.6</v>
      </c>
      <c r="J282" s="5">
        <v>0.6</v>
      </c>
      <c r="K282" s="29">
        <v>6.6666666666666721E-2</v>
      </c>
      <c r="L282" s="29">
        <v>0.15999999999999998</v>
      </c>
      <c r="M282">
        <f>(H282-0.722919255)/0.136492219</f>
        <v>-0.90055869778188602</v>
      </c>
      <c r="N282" t="s">
        <v>82</v>
      </c>
      <c r="O282" s="25" t="s">
        <v>85</v>
      </c>
      <c r="P282" s="5">
        <v>0.3</v>
      </c>
      <c r="Q282" t="str">
        <f t="shared" si="4"/>
        <v>low8</v>
      </c>
      <c r="R282" s="5">
        <v>2</v>
      </c>
      <c r="S282" s="26">
        <v>2</v>
      </c>
      <c r="T282" t="s">
        <v>94</v>
      </c>
    </row>
    <row r="283" spans="1:20" x14ac:dyDescent="0.2">
      <c r="A283" s="28">
        <v>4009</v>
      </c>
      <c r="B283" s="18">
        <v>5.4082191780821915</v>
      </c>
      <c r="C283" s="18">
        <v>1</v>
      </c>
      <c r="D283" s="28" t="s">
        <v>10</v>
      </c>
      <c r="E283" s="5">
        <v>11</v>
      </c>
      <c r="F283" s="28">
        <v>0.19999999999999996</v>
      </c>
      <c r="G283" s="5">
        <v>0.33333333333333326</v>
      </c>
      <c r="H283" s="28">
        <v>0.4</v>
      </c>
      <c r="I283" s="21">
        <v>0.6</v>
      </c>
      <c r="J283" s="5">
        <v>0.6</v>
      </c>
      <c r="K283" s="29">
        <v>6.6666666666666721E-2</v>
      </c>
      <c r="L283" s="29">
        <v>0.15999999999999998</v>
      </c>
      <c r="M283">
        <f>(H283-0.586273292)/0.138419652</f>
        <v>-1.345714205378872</v>
      </c>
      <c r="N283" t="s">
        <v>82</v>
      </c>
      <c r="O283" s="25" t="s">
        <v>85</v>
      </c>
      <c r="P283" s="5">
        <v>0.3</v>
      </c>
      <c r="Q283" t="str">
        <f t="shared" si="4"/>
        <v>low11</v>
      </c>
      <c r="R283" s="5">
        <v>2</v>
      </c>
      <c r="S283" s="26">
        <v>2</v>
      </c>
      <c r="T283" t="s">
        <v>94</v>
      </c>
    </row>
    <row r="284" spans="1:20" x14ac:dyDescent="0.2">
      <c r="A284" s="28">
        <v>4012</v>
      </c>
      <c r="B284" s="18">
        <v>9.0356164383561648</v>
      </c>
      <c r="C284" s="18">
        <v>3</v>
      </c>
      <c r="D284" s="28" t="s">
        <v>10</v>
      </c>
      <c r="E284" s="5">
        <v>5</v>
      </c>
      <c r="F284" s="28">
        <v>-5.0000000000000044E-2</v>
      </c>
      <c r="G284" s="5">
        <v>-0.25000000000000028</v>
      </c>
      <c r="H284" s="28">
        <v>0.8</v>
      </c>
      <c r="I284" s="21">
        <v>0.7</v>
      </c>
      <c r="J284" s="5">
        <v>0.75</v>
      </c>
      <c r="K284" s="29">
        <v>-1.6666666666666607E-2</v>
      </c>
      <c r="L284" s="29">
        <v>-5.8823529411764497E-2</v>
      </c>
      <c r="M284">
        <f>(H284-0.79621118)/0.104759364</f>
        <v>3.6166886236537542E-2</v>
      </c>
      <c r="N284" t="s">
        <v>83</v>
      </c>
      <c r="O284" s="25" t="s">
        <v>86</v>
      </c>
      <c r="P284" s="5">
        <v>0.4</v>
      </c>
      <c r="Q284" t="str">
        <f t="shared" si="4"/>
        <v>medium5</v>
      </c>
      <c r="R284" s="5">
        <v>9</v>
      </c>
      <c r="S284" s="26">
        <v>77</v>
      </c>
      <c r="T284" t="s">
        <v>91</v>
      </c>
    </row>
    <row r="285" spans="1:20" x14ac:dyDescent="0.2">
      <c r="A285" s="28">
        <v>4012</v>
      </c>
      <c r="B285" s="18">
        <v>9.0356164383561648</v>
      </c>
      <c r="C285" s="18">
        <v>3</v>
      </c>
      <c r="D285" s="28" t="s">
        <v>10</v>
      </c>
      <c r="E285" s="5">
        <v>8</v>
      </c>
      <c r="F285" s="28">
        <v>9.9999999999999978E-2</v>
      </c>
      <c r="G285" s="5">
        <v>0.39999999999999991</v>
      </c>
      <c r="H285" s="28">
        <v>0.75</v>
      </c>
      <c r="I285" s="21">
        <v>0.7</v>
      </c>
      <c r="J285" s="5">
        <v>0.85</v>
      </c>
      <c r="K285" s="29">
        <v>-1.6666666666666607E-2</v>
      </c>
      <c r="L285" s="29">
        <v>-5.8823529411764497E-2</v>
      </c>
      <c r="M285">
        <f>(H285-0.722919255)/0.136492219</f>
        <v>0.19840504607812126</v>
      </c>
      <c r="N285" t="s">
        <v>83</v>
      </c>
      <c r="O285" s="25" t="s">
        <v>86</v>
      </c>
      <c r="P285" s="5">
        <v>0.4</v>
      </c>
      <c r="Q285" t="str">
        <f t="shared" si="4"/>
        <v>medium8</v>
      </c>
      <c r="R285" s="5">
        <v>9</v>
      </c>
      <c r="S285" s="26">
        <v>77</v>
      </c>
      <c r="T285" t="s">
        <v>91</v>
      </c>
    </row>
    <row r="286" spans="1:20" x14ac:dyDescent="0.2">
      <c r="A286" s="28">
        <v>4012</v>
      </c>
      <c r="B286" s="18">
        <v>9.0356164383561648</v>
      </c>
      <c r="C286" s="18">
        <v>3</v>
      </c>
      <c r="D286" s="28" t="s">
        <v>10</v>
      </c>
      <c r="E286" s="5">
        <v>11</v>
      </c>
      <c r="F286" s="28">
        <v>-9.9999999999999978E-2</v>
      </c>
      <c r="G286" s="5">
        <v>-0.24999999999999994</v>
      </c>
      <c r="H286" s="28">
        <v>0.6</v>
      </c>
      <c r="I286" s="21">
        <v>0.7</v>
      </c>
      <c r="J286" s="5">
        <v>0.5</v>
      </c>
      <c r="K286" s="29">
        <v>-1.6666666666666607E-2</v>
      </c>
      <c r="L286" s="29">
        <v>-5.8823529411764497E-2</v>
      </c>
      <c r="M286">
        <f>(H286-0.586273292)/0.138419652</f>
        <v>9.9167334996622988E-2</v>
      </c>
      <c r="N286" t="s">
        <v>83</v>
      </c>
      <c r="O286" s="25" t="s">
        <v>86</v>
      </c>
      <c r="P286" s="5">
        <v>0.4</v>
      </c>
      <c r="Q286" t="str">
        <f t="shared" si="4"/>
        <v>medium11</v>
      </c>
      <c r="R286" s="5">
        <v>9</v>
      </c>
      <c r="S286" s="26">
        <v>77</v>
      </c>
      <c r="T286" t="s">
        <v>91</v>
      </c>
    </row>
    <row r="287" spans="1:20" x14ac:dyDescent="0.2">
      <c r="A287" s="28">
        <v>4013</v>
      </c>
      <c r="B287" s="18">
        <v>8.4876712328767123</v>
      </c>
      <c r="C287" s="18">
        <v>3</v>
      </c>
      <c r="D287" s="28" t="s">
        <v>10</v>
      </c>
      <c r="E287" s="5">
        <v>5</v>
      </c>
      <c r="F287" s="28">
        <v>-0.15000000000000002</v>
      </c>
      <c r="G287" s="5">
        <v>-0.60000000000000009</v>
      </c>
      <c r="H287" s="28">
        <v>0.75</v>
      </c>
      <c r="I287" s="21">
        <v>0.5</v>
      </c>
      <c r="J287" s="5">
        <v>0.6</v>
      </c>
      <c r="K287" s="29">
        <v>-5.0000000000000044E-2</v>
      </c>
      <c r="L287" s="29">
        <v>-0.11538461538461552</v>
      </c>
      <c r="M287">
        <f>(H287-0.79621118)/0.104759364</f>
        <v>-0.44111741648221559</v>
      </c>
      <c r="N287" t="s">
        <v>83</v>
      </c>
      <c r="O287" s="25" t="s">
        <v>85</v>
      </c>
      <c r="P287" s="5">
        <v>0.35</v>
      </c>
      <c r="Q287" t="str">
        <f t="shared" si="4"/>
        <v>medium5</v>
      </c>
      <c r="R287" s="5">
        <v>6</v>
      </c>
      <c r="S287" s="26">
        <v>17</v>
      </c>
      <c r="T287" t="s">
        <v>91</v>
      </c>
    </row>
    <row r="288" spans="1:20" x14ac:dyDescent="0.2">
      <c r="A288" s="28">
        <v>4013</v>
      </c>
      <c r="B288" s="18">
        <v>8.4876712328767123</v>
      </c>
      <c r="C288" s="18">
        <v>3</v>
      </c>
      <c r="D288" s="28" t="s">
        <v>10</v>
      </c>
      <c r="E288" s="5">
        <v>8</v>
      </c>
      <c r="F288" s="28">
        <v>-0.10000000000000003</v>
      </c>
      <c r="G288" s="5">
        <v>-0.22222222222222232</v>
      </c>
      <c r="H288" s="28">
        <v>0.55000000000000004</v>
      </c>
      <c r="I288" s="21">
        <v>0.5</v>
      </c>
      <c r="J288" s="5">
        <v>0.45</v>
      </c>
      <c r="K288" s="29">
        <v>-5.0000000000000044E-2</v>
      </c>
      <c r="L288" s="29">
        <v>-0.11538461538461552</v>
      </c>
      <c r="M288">
        <f>(H288-0.722919255)/0.136492219</f>
        <v>-1.2668799457352213</v>
      </c>
      <c r="N288" t="s">
        <v>82</v>
      </c>
      <c r="O288" s="25" t="s">
        <v>85</v>
      </c>
      <c r="P288" s="5">
        <v>0.35</v>
      </c>
      <c r="Q288" t="str">
        <f t="shared" si="4"/>
        <v>low8</v>
      </c>
      <c r="R288" s="5">
        <v>6</v>
      </c>
      <c r="S288" s="26">
        <v>17</v>
      </c>
      <c r="T288" t="s">
        <v>91</v>
      </c>
    </row>
    <row r="289" spans="1:20" x14ac:dyDescent="0.2">
      <c r="A289" s="28">
        <v>4013</v>
      </c>
      <c r="B289" s="18">
        <v>8.4876712328767123</v>
      </c>
      <c r="C289" s="18">
        <v>3</v>
      </c>
      <c r="D289" s="28" t="s">
        <v>10</v>
      </c>
      <c r="E289" s="5">
        <v>11</v>
      </c>
      <c r="F289" s="28">
        <v>9.9999999999999978E-2</v>
      </c>
      <c r="G289" s="5">
        <v>0.16666666666666663</v>
      </c>
      <c r="H289" s="28">
        <v>0.4</v>
      </c>
      <c r="I289" s="21">
        <v>0.5</v>
      </c>
      <c r="J289" s="5">
        <v>0.5</v>
      </c>
      <c r="K289" s="29">
        <v>-5.0000000000000044E-2</v>
      </c>
      <c r="L289" s="29">
        <v>-0.11538461538461552</v>
      </c>
      <c r="M289">
        <f>(H289-0.586273292)/0.138419652</f>
        <v>-1.345714205378872</v>
      </c>
      <c r="N289" t="s">
        <v>82</v>
      </c>
      <c r="O289" s="25" t="s">
        <v>85</v>
      </c>
      <c r="P289" s="5">
        <v>0.35</v>
      </c>
      <c r="Q289" t="str">
        <f t="shared" si="4"/>
        <v>low11</v>
      </c>
      <c r="R289" s="5">
        <v>6</v>
      </c>
      <c r="S289" s="26">
        <v>17</v>
      </c>
      <c r="T289" t="s">
        <v>91</v>
      </c>
    </row>
    <row r="290" spans="1:20" x14ac:dyDescent="0.2">
      <c r="A290" s="28">
        <v>4014</v>
      </c>
      <c r="B290" s="18">
        <v>6.3561643835616435</v>
      </c>
      <c r="C290" s="18">
        <v>2</v>
      </c>
      <c r="D290" s="28" t="s">
        <v>10</v>
      </c>
      <c r="E290" s="5">
        <v>5</v>
      </c>
      <c r="F290" s="28">
        <v>0.20000000000000007</v>
      </c>
      <c r="G290" s="5">
        <v>0.50000000000000011</v>
      </c>
      <c r="H290" s="28">
        <v>0.6</v>
      </c>
      <c r="I290" s="21">
        <v>0.35</v>
      </c>
      <c r="J290" s="5">
        <v>0.8</v>
      </c>
      <c r="K290" s="29">
        <v>0.21666666666666679</v>
      </c>
      <c r="L290" s="29">
        <v>0.44827586206896569</v>
      </c>
      <c r="M290">
        <f>(H290-0.79621118)/0.104759364</f>
        <v>-1.8729703246384739</v>
      </c>
      <c r="N290" t="s">
        <v>82</v>
      </c>
      <c r="O290" s="25" t="s">
        <v>85</v>
      </c>
      <c r="P290" s="5">
        <v>0.4</v>
      </c>
      <c r="Q290" t="str">
        <f t="shared" si="4"/>
        <v>low5</v>
      </c>
      <c r="R290" s="21">
        <v>10</v>
      </c>
      <c r="S290" s="26">
        <v>60</v>
      </c>
      <c r="T290" t="s">
        <v>96</v>
      </c>
    </row>
    <row r="291" spans="1:20" x14ac:dyDescent="0.2">
      <c r="A291" s="28">
        <v>4014</v>
      </c>
      <c r="B291" s="18">
        <v>6.3561643835616435</v>
      </c>
      <c r="C291" s="18">
        <v>2</v>
      </c>
      <c r="D291" s="28" t="s">
        <v>10</v>
      </c>
      <c r="E291" s="5">
        <v>8</v>
      </c>
      <c r="F291" s="28">
        <v>0.39999999999999991</v>
      </c>
      <c r="G291" s="5">
        <v>0.88888888888888873</v>
      </c>
      <c r="H291" s="28">
        <v>0.55000000000000004</v>
      </c>
      <c r="I291" s="21">
        <v>0.35</v>
      </c>
      <c r="J291" s="5">
        <v>0.95</v>
      </c>
      <c r="K291" s="29">
        <v>0.21666666666666679</v>
      </c>
      <c r="L291" s="29">
        <v>0.44827586206896569</v>
      </c>
      <c r="M291">
        <f>(H291-0.722919255)/0.136492219</f>
        <v>-1.2668799457352213</v>
      </c>
      <c r="N291" t="s">
        <v>82</v>
      </c>
      <c r="O291" s="25" t="s">
        <v>85</v>
      </c>
      <c r="P291" s="5">
        <v>0.4</v>
      </c>
      <c r="Q291" t="str">
        <f t="shared" si="4"/>
        <v>low8</v>
      </c>
      <c r="R291" s="21">
        <v>10</v>
      </c>
      <c r="S291" s="26">
        <v>60</v>
      </c>
      <c r="T291" t="s">
        <v>96</v>
      </c>
    </row>
    <row r="292" spans="1:20" x14ac:dyDescent="0.2">
      <c r="A292" s="28">
        <v>4014</v>
      </c>
      <c r="B292" s="18">
        <v>6.3561643835616435</v>
      </c>
      <c r="C292" s="18">
        <v>2</v>
      </c>
      <c r="D292" s="28" t="s">
        <v>10</v>
      </c>
      <c r="E292" s="5">
        <v>11</v>
      </c>
      <c r="F292" s="28">
        <v>4.9999999999999989E-2</v>
      </c>
      <c r="G292" s="5">
        <v>8.3333333333333315E-2</v>
      </c>
      <c r="H292" s="28">
        <v>0.4</v>
      </c>
      <c r="I292" s="21">
        <v>0.35</v>
      </c>
      <c r="J292" s="5">
        <v>0.45</v>
      </c>
      <c r="K292" s="29">
        <v>0.21666666666666679</v>
      </c>
      <c r="L292" s="29">
        <v>0.44827586206896569</v>
      </c>
      <c r="M292">
        <f>(H292-0.586273292)/0.138419652</f>
        <v>-1.345714205378872</v>
      </c>
      <c r="N292" t="s">
        <v>82</v>
      </c>
      <c r="O292" s="25" t="s">
        <v>85</v>
      </c>
      <c r="P292" s="5">
        <v>0.4</v>
      </c>
      <c r="Q292" t="str">
        <f t="shared" si="4"/>
        <v>low11</v>
      </c>
      <c r="R292" s="21">
        <v>10</v>
      </c>
      <c r="S292" s="26">
        <v>60</v>
      </c>
      <c r="T292" t="s">
        <v>96</v>
      </c>
    </row>
    <row r="293" spans="1:20" x14ac:dyDescent="0.2">
      <c r="A293" s="28">
        <v>4015</v>
      </c>
      <c r="B293" s="18">
        <v>10.202739726027398</v>
      </c>
      <c r="C293" s="18">
        <v>4</v>
      </c>
      <c r="D293" s="28" t="s">
        <v>9</v>
      </c>
      <c r="E293" s="5">
        <v>5</v>
      </c>
      <c r="F293" s="28">
        <v>0.35</v>
      </c>
      <c r="G293" s="5">
        <v>0.87499999999999989</v>
      </c>
      <c r="H293" s="28">
        <v>0.6</v>
      </c>
      <c r="I293" s="21">
        <v>0.6</v>
      </c>
      <c r="J293" s="5">
        <v>0.95</v>
      </c>
      <c r="K293" s="29">
        <v>0.19999999999999987</v>
      </c>
      <c r="L293" s="29">
        <v>0.59999999999999976</v>
      </c>
      <c r="M293">
        <f>(H293-0.79621118)/0.104759364</f>
        <v>-1.8729703246384739</v>
      </c>
      <c r="N293" t="s">
        <v>82</v>
      </c>
      <c r="O293" s="25" t="s">
        <v>86</v>
      </c>
      <c r="P293" s="5">
        <v>0.65</v>
      </c>
      <c r="Q293" t="str">
        <f t="shared" si="4"/>
        <v>low5</v>
      </c>
      <c r="R293" s="21">
        <v>10</v>
      </c>
      <c r="S293" s="26">
        <v>89</v>
      </c>
      <c r="T293" s="22" t="s">
        <v>96</v>
      </c>
    </row>
    <row r="294" spans="1:20" x14ac:dyDescent="0.2">
      <c r="A294" s="28">
        <v>4015</v>
      </c>
      <c r="B294" s="18">
        <v>10.202739726027398</v>
      </c>
      <c r="C294" s="18">
        <v>4</v>
      </c>
      <c r="D294" s="28" t="s">
        <v>9</v>
      </c>
      <c r="E294" s="5">
        <v>8</v>
      </c>
      <c r="F294" s="28">
        <v>4.9999999999999933E-2</v>
      </c>
      <c r="G294" s="5">
        <v>0.24999999999999972</v>
      </c>
      <c r="H294" s="28">
        <v>0.8</v>
      </c>
      <c r="I294" s="21">
        <v>0.6</v>
      </c>
      <c r="J294" s="5">
        <v>0.85</v>
      </c>
      <c r="K294" s="29">
        <v>0.19999999999999987</v>
      </c>
      <c r="L294" s="29">
        <v>0.59999999999999976</v>
      </c>
      <c r="M294">
        <f>(H294-0.722919255)/0.136492219</f>
        <v>0.56472629403145735</v>
      </c>
      <c r="N294" t="s">
        <v>84</v>
      </c>
      <c r="O294" s="25" t="s">
        <v>86</v>
      </c>
      <c r="P294" s="5">
        <v>0.65</v>
      </c>
      <c r="Q294" t="str">
        <f t="shared" si="4"/>
        <v>high8</v>
      </c>
      <c r="R294" s="21">
        <v>10</v>
      </c>
      <c r="S294" s="26">
        <v>89</v>
      </c>
      <c r="T294" s="22" t="s">
        <v>96</v>
      </c>
    </row>
    <row r="295" spans="1:20" x14ac:dyDescent="0.2">
      <c r="A295" s="28">
        <v>4015</v>
      </c>
      <c r="B295" s="18">
        <v>10.202739726027398</v>
      </c>
      <c r="C295" s="18">
        <v>4</v>
      </c>
      <c r="D295" s="28" t="s">
        <v>9</v>
      </c>
      <c r="E295" s="5">
        <v>11</v>
      </c>
      <c r="F295" s="28">
        <v>0.20000000000000007</v>
      </c>
      <c r="G295" s="5">
        <v>0.50000000000000011</v>
      </c>
      <c r="H295" s="28">
        <v>0.6</v>
      </c>
      <c r="I295" s="21">
        <v>0.6</v>
      </c>
      <c r="J295" s="5">
        <v>0.8</v>
      </c>
      <c r="K295" s="29">
        <v>0.19999999999999987</v>
      </c>
      <c r="L295" s="29">
        <v>0.59999999999999976</v>
      </c>
      <c r="M295">
        <f>(H295-0.586273292)/0.138419652</f>
        <v>9.9167334996622988E-2</v>
      </c>
      <c r="N295" t="s">
        <v>83</v>
      </c>
      <c r="O295" s="25" t="s">
        <v>86</v>
      </c>
      <c r="P295" s="5">
        <v>0.65</v>
      </c>
      <c r="Q295" t="str">
        <f t="shared" si="4"/>
        <v>medium11</v>
      </c>
      <c r="R295" s="21">
        <v>10</v>
      </c>
      <c r="S295" s="26">
        <v>89</v>
      </c>
      <c r="T295" s="22" t="s">
        <v>96</v>
      </c>
    </row>
    <row r="296" spans="1:20" x14ac:dyDescent="0.2">
      <c r="A296" s="28">
        <v>4017</v>
      </c>
      <c r="B296" s="18">
        <v>5.3397260273972602</v>
      </c>
      <c r="C296" s="18">
        <v>1</v>
      </c>
      <c r="D296" s="28" t="s">
        <v>10</v>
      </c>
      <c r="E296" s="5">
        <v>5</v>
      </c>
      <c r="F296" s="28">
        <v>0.30000000000000004</v>
      </c>
      <c r="G296" s="5">
        <v>0.75000000000000011</v>
      </c>
      <c r="H296" s="28">
        <v>0.6</v>
      </c>
      <c r="I296" s="21">
        <v>0.7</v>
      </c>
      <c r="J296" s="5">
        <v>0.9</v>
      </c>
      <c r="K296" s="29">
        <v>0.18333333333333326</v>
      </c>
      <c r="L296" s="29">
        <v>0.42307692307692296</v>
      </c>
      <c r="M296">
        <f>(H296-0.79621118)/0.104759364</f>
        <v>-1.8729703246384739</v>
      </c>
      <c r="N296" t="s">
        <v>82</v>
      </c>
      <c r="O296" s="25" t="s">
        <v>85</v>
      </c>
      <c r="P296" s="5">
        <v>0.3</v>
      </c>
      <c r="Q296" t="str">
        <f t="shared" si="4"/>
        <v>low5</v>
      </c>
      <c r="R296" s="5">
        <v>8</v>
      </c>
      <c r="S296" s="26">
        <v>35</v>
      </c>
      <c r="T296" t="s">
        <v>96</v>
      </c>
    </row>
    <row r="297" spans="1:20" x14ac:dyDescent="0.2">
      <c r="A297" s="28">
        <v>4017</v>
      </c>
      <c r="B297" s="18">
        <v>5.3397260273972602</v>
      </c>
      <c r="C297" s="18">
        <v>1</v>
      </c>
      <c r="D297" s="28" t="s">
        <v>10</v>
      </c>
      <c r="E297" s="5">
        <v>8</v>
      </c>
      <c r="F297" s="28">
        <v>9.9999999999999978E-2</v>
      </c>
      <c r="G297" s="5">
        <v>0.19999999999999996</v>
      </c>
      <c r="H297" s="28">
        <v>0.5</v>
      </c>
      <c r="I297" s="21">
        <v>0.7</v>
      </c>
      <c r="J297" s="5">
        <v>0.6</v>
      </c>
      <c r="K297" s="29">
        <v>0.18333333333333326</v>
      </c>
      <c r="L297" s="29">
        <v>0.42307692307692296</v>
      </c>
      <c r="M297">
        <f>(H297-0.722919255)/0.136492219</f>
        <v>-1.6332011936885573</v>
      </c>
      <c r="N297" t="s">
        <v>82</v>
      </c>
      <c r="O297" s="25" t="s">
        <v>85</v>
      </c>
      <c r="P297" s="5">
        <v>0.3</v>
      </c>
      <c r="Q297" t="str">
        <f t="shared" si="4"/>
        <v>low8</v>
      </c>
      <c r="R297" s="5">
        <v>8</v>
      </c>
      <c r="S297" s="26">
        <v>35</v>
      </c>
      <c r="T297" t="s">
        <v>96</v>
      </c>
    </row>
    <row r="298" spans="1:20" x14ac:dyDescent="0.2">
      <c r="A298" s="28">
        <v>4017</v>
      </c>
      <c r="B298" s="18">
        <v>5.3397260273972602</v>
      </c>
      <c r="C298" s="18">
        <v>1</v>
      </c>
      <c r="D298" s="28" t="s">
        <v>10</v>
      </c>
      <c r="E298" s="5">
        <v>11</v>
      </c>
      <c r="F298" s="28">
        <v>0.15000000000000002</v>
      </c>
      <c r="G298" s="5">
        <v>0.37500000000000006</v>
      </c>
      <c r="H298" s="28">
        <v>0.6</v>
      </c>
      <c r="I298" s="21">
        <v>0.7</v>
      </c>
      <c r="J298" s="5">
        <v>0.75</v>
      </c>
      <c r="K298" s="29">
        <v>0.18333333333333326</v>
      </c>
      <c r="L298" s="29">
        <v>0.42307692307692296</v>
      </c>
      <c r="M298">
        <f>(H298-0.586273292)/0.138419652</f>
        <v>9.9167334996622988E-2</v>
      </c>
      <c r="N298" t="s">
        <v>83</v>
      </c>
      <c r="O298" s="25" t="s">
        <v>85</v>
      </c>
      <c r="P298" s="5">
        <v>0.3</v>
      </c>
      <c r="Q298" t="str">
        <f t="shared" si="4"/>
        <v>medium11</v>
      </c>
      <c r="R298" s="5">
        <v>8</v>
      </c>
      <c r="S298" s="26">
        <v>35</v>
      </c>
      <c r="T298" t="s">
        <v>96</v>
      </c>
    </row>
    <row r="299" spans="1:20" x14ac:dyDescent="0.2">
      <c r="A299" s="28">
        <v>4018</v>
      </c>
      <c r="B299" s="18">
        <v>6.3863013698630136</v>
      </c>
      <c r="C299" s="18">
        <v>2</v>
      </c>
      <c r="D299" s="28" t="s">
        <v>10</v>
      </c>
      <c r="E299" s="5">
        <v>5</v>
      </c>
      <c r="F299" s="28">
        <v>-0.14999999999999991</v>
      </c>
      <c r="G299" s="5">
        <v>-2.9999999999999956</v>
      </c>
      <c r="H299" s="28">
        <v>0.95</v>
      </c>
      <c r="I299" s="21">
        <v>0.95</v>
      </c>
      <c r="J299" s="5">
        <v>0.8</v>
      </c>
      <c r="K299" s="29">
        <v>-1.6666666666666607E-2</v>
      </c>
      <c r="L299" s="29">
        <v>-8.333333333333301E-2</v>
      </c>
      <c r="M299">
        <f>(H299-0.79621118)/0.104759364</f>
        <v>1.4680197943927948</v>
      </c>
      <c r="N299" t="s">
        <v>84</v>
      </c>
      <c r="O299" s="25" t="s">
        <v>85</v>
      </c>
      <c r="P299" s="5">
        <v>0.5</v>
      </c>
      <c r="Q299" t="str">
        <f t="shared" si="4"/>
        <v>high5</v>
      </c>
      <c r="R299" s="5">
        <v>10</v>
      </c>
      <c r="S299" s="26">
        <v>84</v>
      </c>
      <c r="T299" t="s">
        <v>94</v>
      </c>
    </row>
    <row r="300" spans="1:20" x14ac:dyDescent="0.2">
      <c r="A300" s="28">
        <v>4018</v>
      </c>
      <c r="B300" s="18">
        <v>6.3863013698630136</v>
      </c>
      <c r="C300" s="18">
        <v>2</v>
      </c>
      <c r="D300" s="28" t="s">
        <v>10</v>
      </c>
      <c r="E300" s="5">
        <v>8</v>
      </c>
      <c r="F300" s="28">
        <v>0.10000000000000009</v>
      </c>
      <c r="G300" s="5">
        <v>0.33333333333333359</v>
      </c>
      <c r="H300" s="28">
        <v>0.7</v>
      </c>
      <c r="I300" s="21">
        <v>0.95</v>
      </c>
      <c r="J300" s="5">
        <v>0.8</v>
      </c>
      <c r="K300" s="29">
        <v>-1.6666666666666607E-2</v>
      </c>
      <c r="L300" s="29">
        <v>-8.333333333333301E-2</v>
      </c>
      <c r="M300">
        <f>(H300-0.722919255)/0.136492219</f>
        <v>-0.16791620187521478</v>
      </c>
      <c r="N300" t="s">
        <v>83</v>
      </c>
      <c r="O300" s="25" t="s">
        <v>85</v>
      </c>
      <c r="P300" s="5">
        <v>0.5</v>
      </c>
      <c r="Q300" t="str">
        <f t="shared" si="4"/>
        <v>medium8</v>
      </c>
      <c r="R300" s="5">
        <v>10</v>
      </c>
      <c r="S300" s="26">
        <v>84</v>
      </c>
      <c r="T300" t="s">
        <v>94</v>
      </c>
    </row>
    <row r="301" spans="1:20" x14ac:dyDescent="0.2">
      <c r="A301" s="28">
        <v>4018</v>
      </c>
      <c r="B301" s="18">
        <v>6.3863013698630136</v>
      </c>
      <c r="C301" s="18">
        <v>2</v>
      </c>
      <c r="D301" s="28" t="s">
        <v>10</v>
      </c>
      <c r="E301" s="5">
        <v>11</v>
      </c>
      <c r="F301" s="28">
        <v>0</v>
      </c>
      <c r="G301" s="5">
        <v>0</v>
      </c>
      <c r="H301" s="28">
        <v>0.75</v>
      </c>
      <c r="I301" s="21">
        <v>0.95</v>
      </c>
      <c r="J301" s="5">
        <v>0.75</v>
      </c>
      <c r="K301" s="29">
        <v>-1.6666666666666607E-2</v>
      </c>
      <c r="L301" s="29">
        <v>-8.333333333333301E-2</v>
      </c>
      <c r="M301">
        <f>(H301-0.586273292)/0.138419652</f>
        <v>1.1828284902782447</v>
      </c>
      <c r="N301" t="s">
        <v>84</v>
      </c>
      <c r="O301" s="25" t="s">
        <v>85</v>
      </c>
      <c r="P301" s="5">
        <v>0.5</v>
      </c>
      <c r="Q301" t="str">
        <f t="shared" si="4"/>
        <v>high11</v>
      </c>
      <c r="R301" s="5">
        <v>10</v>
      </c>
      <c r="S301" s="26">
        <v>84</v>
      </c>
      <c r="T301" t="s">
        <v>94</v>
      </c>
    </row>
    <row r="302" spans="1:20" x14ac:dyDescent="0.2">
      <c r="A302" s="28">
        <v>4022</v>
      </c>
      <c r="B302" s="18">
        <v>5.5342465753424657</v>
      </c>
      <c r="C302" s="18">
        <v>1</v>
      </c>
      <c r="D302" s="28" t="s">
        <v>10</v>
      </c>
      <c r="E302" s="5">
        <v>5</v>
      </c>
      <c r="F302" s="28">
        <v>5.0000000000000044E-2</v>
      </c>
      <c r="G302" s="5">
        <v>0.33333333333333359</v>
      </c>
      <c r="H302" s="28">
        <v>0.85</v>
      </c>
      <c r="I302" s="21">
        <v>0.65</v>
      </c>
      <c r="J302" s="5">
        <v>0.9</v>
      </c>
      <c r="K302" s="29">
        <v>6.6666666666666721E-2</v>
      </c>
      <c r="L302" s="29">
        <v>0.23529411764705876</v>
      </c>
      <c r="M302">
        <f>(H302-0.79621118)/0.104759364</f>
        <v>0.51345118895528963</v>
      </c>
      <c r="N302" t="s">
        <v>83</v>
      </c>
      <c r="O302" s="25" t="s">
        <v>85</v>
      </c>
      <c r="P302" s="5">
        <v>0.5</v>
      </c>
      <c r="Q302" t="str">
        <f t="shared" si="4"/>
        <v>medium5</v>
      </c>
      <c r="R302" s="21">
        <v>10</v>
      </c>
      <c r="S302" s="26">
        <v>62</v>
      </c>
      <c r="T302" t="s">
        <v>98</v>
      </c>
    </row>
    <row r="303" spans="1:20" x14ac:dyDescent="0.2">
      <c r="A303" s="28">
        <v>4022</v>
      </c>
      <c r="B303" s="18">
        <v>5.5342465753424657</v>
      </c>
      <c r="C303" s="18">
        <v>1</v>
      </c>
      <c r="D303" s="28" t="s">
        <v>10</v>
      </c>
      <c r="E303" s="5">
        <v>8</v>
      </c>
      <c r="F303" s="28">
        <v>0</v>
      </c>
      <c r="G303" s="5">
        <v>0</v>
      </c>
      <c r="H303" s="28">
        <v>0.85</v>
      </c>
      <c r="I303" s="21">
        <v>0.65</v>
      </c>
      <c r="J303" s="5">
        <v>0.85</v>
      </c>
      <c r="K303" s="29">
        <v>6.6666666666666721E-2</v>
      </c>
      <c r="L303" s="29">
        <v>0.23529411764705876</v>
      </c>
      <c r="M303">
        <f>(H303-0.722919255)/0.136492219</f>
        <v>0.93104754198479256</v>
      </c>
      <c r="N303" t="s">
        <v>84</v>
      </c>
      <c r="O303" s="25" t="s">
        <v>85</v>
      </c>
      <c r="P303" s="5">
        <v>0.5</v>
      </c>
      <c r="Q303" t="str">
        <f t="shared" ref="Q303:Q366" si="5">CONCATENATE(N303,E303)</f>
        <v>high8</v>
      </c>
      <c r="R303" s="21">
        <v>10</v>
      </c>
      <c r="S303" s="26">
        <v>62</v>
      </c>
      <c r="T303" t="s">
        <v>98</v>
      </c>
    </row>
    <row r="304" spans="1:20" x14ac:dyDescent="0.2">
      <c r="A304" s="28">
        <v>4022</v>
      </c>
      <c r="B304" s="18">
        <v>5.5342465753424657</v>
      </c>
      <c r="C304" s="18">
        <v>1</v>
      </c>
      <c r="D304" s="28" t="s">
        <v>10</v>
      </c>
      <c r="E304" s="5">
        <v>11</v>
      </c>
      <c r="F304" s="28">
        <v>0.14999999999999997</v>
      </c>
      <c r="G304" s="5">
        <v>0.27272727272727265</v>
      </c>
      <c r="H304" s="28">
        <v>0.45</v>
      </c>
      <c r="I304" s="21">
        <v>0.65</v>
      </c>
      <c r="J304" s="5">
        <v>0.6</v>
      </c>
      <c r="K304" s="29">
        <v>6.6666666666666721E-2</v>
      </c>
      <c r="L304" s="29">
        <v>0.23529411764705876</v>
      </c>
      <c r="M304">
        <f>(H304-0.586273292)/0.138419652</f>
        <v>-0.98449382028499821</v>
      </c>
      <c r="N304" t="s">
        <v>82</v>
      </c>
      <c r="O304" s="25" t="s">
        <v>85</v>
      </c>
      <c r="P304" s="5">
        <v>0.5</v>
      </c>
      <c r="Q304" t="str">
        <f t="shared" si="5"/>
        <v>low11</v>
      </c>
      <c r="R304" s="21">
        <v>10</v>
      </c>
      <c r="S304" s="26">
        <v>62</v>
      </c>
      <c r="T304" t="s">
        <v>98</v>
      </c>
    </row>
    <row r="305" spans="1:20" x14ac:dyDescent="0.2">
      <c r="A305" s="28">
        <v>4025</v>
      </c>
      <c r="B305" s="18">
        <v>9.0410958904109595</v>
      </c>
      <c r="C305" s="18">
        <v>3</v>
      </c>
      <c r="D305" s="28" t="s">
        <v>9</v>
      </c>
      <c r="E305" s="5">
        <v>5</v>
      </c>
      <c r="F305" s="28">
        <v>0</v>
      </c>
      <c r="G305" s="5">
        <v>0</v>
      </c>
      <c r="H305" s="28">
        <v>0.85</v>
      </c>
      <c r="I305" s="21">
        <v>0.65</v>
      </c>
      <c r="J305" s="5">
        <v>0.85</v>
      </c>
      <c r="K305" s="29">
        <v>5.0000000000000121E-2</v>
      </c>
      <c r="L305" s="29">
        <v>0.23076923076923136</v>
      </c>
      <c r="M305">
        <f>(H305-0.79621118)/0.104759364</f>
        <v>0.51345118895528963</v>
      </c>
      <c r="N305" t="s">
        <v>83</v>
      </c>
      <c r="O305" s="25" t="s">
        <v>86</v>
      </c>
      <c r="P305" s="5">
        <v>0.7</v>
      </c>
      <c r="Q305" t="str">
        <f t="shared" si="5"/>
        <v>medium5</v>
      </c>
      <c r="R305" s="5">
        <v>9</v>
      </c>
      <c r="S305" s="26">
        <v>86</v>
      </c>
      <c r="T305" t="s">
        <v>91</v>
      </c>
    </row>
    <row r="306" spans="1:20" x14ac:dyDescent="0.2">
      <c r="A306" s="28">
        <v>4025</v>
      </c>
      <c r="B306" s="18">
        <v>9.0410958904109595</v>
      </c>
      <c r="C306" s="18">
        <v>3</v>
      </c>
      <c r="D306" s="28" t="s">
        <v>9</v>
      </c>
      <c r="E306" s="5">
        <v>8</v>
      </c>
      <c r="F306" s="28">
        <v>9.9999999999999978E-2</v>
      </c>
      <c r="G306" s="5">
        <v>0.5</v>
      </c>
      <c r="H306" s="28">
        <v>0.8</v>
      </c>
      <c r="I306" s="21">
        <v>0.65</v>
      </c>
      <c r="J306" s="5">
        <v>0.9</v>
      </c>
      <c r="K306" s="29">
        <v>5.0000000000000121E-2</v>
      </c>
      <c r="L306" s="29">
        <v>0.23076923076923136</v>
      </c>
      <c r="M306">
        <f>(H306-0.722919255)/0.136492219</f>
        <v>0.56472629403145735</v>
      </c>
      <c r="N306" t="s">
        <v>84</v>
      </c>
      <c r="O306" s="25" t="s">
        <v>86</v>
      </c>
      <c r="P306" s="5">
        <v>0.7</v>
      </c>
      <c r="Q306" t="str">
        <f t="shared" si="5"/>
        <v>high8</v>
      </c>
      <c r="R306" s="5">
        <v>9</v>
      </c>
      <c r="S306" s="26">
        <v>86</v>
      </c>
      <c r="T306" t="s">
        <v>91</v>
      </c>
    </row>
    <row r="307" spans="1:20" x14ac:dyDescent="0.2">
      <c r="A307" s="28">
        <v>4025</v>
      </c>
      <c r="B307" s="18">
        <v>9.0410958904109595</v>
      </c>
      <c r="C307" s="18">
        <v>3</v>
      </c>
      <c r="D307" s="28" t="s">
        <v>9</v>
      </c>
      <c r="E307" s="5">
        <v>11</v>
      </c>
      <c r="F307" s="28">
        <v>5.0000000000000044E-2</v>
      </c>
      <c r="G307" s="5">
        <v>0.1666666666666668</v>
      </c>
      <c r="H307" s="28">
        <v>0.7</v>
      </c>
      <c r="I307" s="21">
        <v>0.65</v>
      </c>
      <c r="J307" s="5">
        <v>0.75</v>
      </c>
      <c r="K307" s="29">
        <v>5.0000000000000121E-2</v>
      </c>
      <c r="L307" s="29">
        <v>0.23076923076923136</v>
      </c>
      <c r="M307">
        <f>(H307-0.586273292)/0.138419652</f>
        <v>0.82160810518437044</v>
      </c>
      <c r="N307" t="s">
        <v>84</v>
      </c>
      <c r="O307" s="25" t="s">
        <v>86</v>
      </c>
      <c r="P307" s="5">
        <v>0.7</v>
      </c>
      <c r="Q307" t="str">
        <f t="shared" si="5"/>
        <v>high11</v>
      </c>
      <c r="R307" s="5">
        <v>9</v>
      </c>
      <c r="S307" s="26">
        <v>86</v>
      </c>
      <c r="T307" t="s">
        <v>91</v>
      </c>
    </row>
    <row r="308" spans="1:20" x14ac:dyDescent="0.2">
      <c r="A308" s="28">
        <v>4026</v>
      </c>
      <c r="B308" s="18">
        <v>13.002739726027396</v>
      </c>
      <c r="C308" s="18">
        <v>5</v>
      </c>
      <c r="D308" s="28" t="s">
        <v>10</v>
      </c>
      <c r="E308" s="5">
        <v>5</v>
      </c>
      <c r="F308" s="28">
        <v>5.0000000000000044E-2</v>
      </c>
      <c r="G308" s="5">
        <v>1</v>
      </c>
      <c r="H308" s="28">
        <v>0.95</v>
      </c>
      <c r="I308" s="21">
        <v>0.8</v>
      </c>
      <c r="J308" s="5">
        <v>1</v>
      </c>
      <c r="K308" s="29">
        <v>6.6666666666666721E-2</v>
      </c>
      <c r="L308" s="29">
        <v>0.4</v>
      </c>
      <c r="M308">
        <f>(H308-0.79621118)/0.104759364</f>
        <v>1.4680197943927948</v>
      </c>
      <c r="N308" t="s">
        <v>84</v>
      </c>
      <c r="O308" s="25" t="s">
        <v>86</v>
      </c>
      <c r="P308" s="5">
        <v>0.7</v>
      </c>
      <c r="Q308" t="str">
        <f t="shared" si="5"/>
        <v>high5</v>
      </c>
      <c r="R308" s="5">
        <v>0</v>
      </c>
      <c r="S308" s="26">
        <v>92</v>
      </c>
      <c r="T308" t="s">
        <v>91</v>
      </c>
    </row>
    <row r="309" spans="1:20" x14ac:dyDescent="0.2">
      <c r="A309" s="28">
        <v>4026</v>
      </c>
      <c r="B309" s="18">
        <v>13.002739726027396</v>
      </c>
      <c r="C309" s="20">
        <v>5</v>
      </c>
      <c r="D309" s="28" t="s">
        <v>10</v>
      </c>
      <c r="E309" s="5">
        <v>8</v>
      </c>
      <c r="F309" s="28">
        <v>-9.9999999999999978E-2</v>
      </c>
      <c r="G309" s="5">
        <v>-1.9999999999999978</v>
      </c>
      <c r="H309" s="28">
        <v>0.95</v>
      </c>
      <c r="I309" s="21">
        <v>0.8</v>
      </c>
      <c r="J309" s="5">
        <v>0.85</v>
      </c>
      <c r="K309" s="29">
        <v>6.6666666666666721E-2</v>
      </c>
      <c r="L309" s="29">
        <v>0.4</v>
      </c>
      <c r="M309">
        <f>(H309-0.722919255)/0.136492219</f>
        <v>1.6636900378914639</v>
      </c>
      <c r="N309" t="s">
        <v>84</v>
      </c>
      <c r="O309" s="25" t="s">
        <v>86</v>
      </c>
      <c r="P309" s="5">
        <v>0.7</v>
      </c>
      <c r="Q309" t="str">
        <f t="shared" si="5"/>
        <v>high8</v>
      </c>
      <c r="R309" s="5">
        <v>0</v>
      </c>
      <c r="S309" s="26">
        <v>92</v>
      </c>
      <c r="T309" t="s">
        <v>91</v>
      </c>
    </row>
    <row r="310" spans="1:20" x14ac:dyDescent="0.2">
      <c r="A310" s="28">
        <v>4026</v>
      </c>
      <c r="B310" s="18">
        <v>13.002739726027396</v>
      </c>
      <c r="C310" s="18">
        <v>5</v>
      </c>
      <c r="D310" s="28" t="s">
        <v>10</v>
      </c>
      <c r="E310" s="5">
        <v>11</v>
      </c>
      <c r="F310" s="28">
        <v>0.25</v>
      </c>
      <c r="G310" s="5">
        <v>0.625</v>
      </c>
      <c r="H310" s="28">
        <v>0.6</v>
      </c>
      <c r="I310" s="21">
        <v>0.8</v>
      </c>
      <c r="J310" s="5">
        <v>0.85</v>
      </c>
      <c r="K310" s="29">
        <v>6.6666666666666721E-2</v>
      </c>
      <c r="L310" s="29">
        <v>0.4</v>
      </c>
      <c r="M310">
        <f>(H310-0.586273292)/0.138419652</f>
        <v>9.9167334996622988E-2</v>
      </c>
      <c r="N310" t="s">
        <v>83</v>
      </c>
      <c r="O310" s="25" t="s">
        <v>86</v>
      </c>
      <c r="P310" s="5">
        <v>0.7</v>
      </c>
      <c r="Q310" t="str">
        <f t="shared" si="5"/>
        <v>medium11</v>
      </c>
      <c r="R310" s="5">
        <v>0</v>
      </c>
      <c r="S310" s="26">
        <v>92</v>
      </c>
      <c r="T310" t="s">
        <v>91</v>
      </c>
    </row>
    <row r="311" spans="1:20" x14ac:dyDescent="0.2">
      <c r="A311" s="28">
        <v>4100</v>
      </c>
      <c r="B311" s="16">
        <v>9.6054794520547944</v>
      </c>
      <c r="C311" s="18">
        <v>3</v>
      </c>
      <c r="D311" s="28" t="s">
        <v>9</v>
      </c>
      <c r="E311" s="5">
        <v>5</v>
      </c>
      <c r="F311" s="30">
        <v>9.9999999999999978E-2</v>
      </c>
      <c r="G311" s="5">
        <v>0.5</v>
      </c>
      <c r="H311" s="30">
        <v>0.8</v>
      </c>
      <c r="I311" s="21">
        <v>0.6</v>
      </c>
      <c r="J311" s="12">
        <v>0.9</v>
      </c>
      <c r="K311" s="29">
        <v>0.15000000000000005</v>
      </c>
      <c r="L311" s="29">
        <v>0.50000000000000022</v>
      </c>
      <c r="M311">
        <f>(H311-0.79621118)/0.104759364</f>
        <v>3.6166886236537542E-2</v>
      </c>
      <c r="N311" t="s">
        <v>83</v>
      </c>
      <c r="O311" s="25" t="s">
        <v>86</v>
      </c>
      <c r="P311" s="5">
        <v>0.7</v>
      </c>
      <c r="Q311" t="str">
        <f t="shared" si="5"/>
        <v>medium5</v>
      </c>
      <c r="R311" s="21">
        <v>10</v>
      </c>
      <c r="S311" s="26">
        <v>81</v>
      </c>
      <c r="T311" t="s">
        <v>91</v>
      </c>
    </row>
    <row r="312" spans="1:20" x14ac:dyDescent="0.2">
      <c r="A312" s="28">
        <v>4100</v>
      </c>
      <c r="B312" s="16">
        <v>9.6054794520547944</v>
      </c>
      <c r="C312" s="18">
        <v>3</v>
      </c>
      <c r="D312" s="28" t="s">
        <v>9</v>
      </c>
      <c r="E312" s="5">
        <v>8</v>
      </c>
      <c r="F312" s="28">
        <v>0</v>
      </c>
      <c r="G312" s="5">
        <v>0</v>
      </c>
      <c r="H312" s="28">
        <v>0.8</v>
      </c>
      <c r="I312" s="21">
        <v>0.6</v>
      </c>
      <c r="J312" s="5">
        <v>0.8</v>
      </c>
      <c r="K312" s="29">
        <v>0.15000000000000005</v>
      </c>
      <c r="L312" s="29">
        <v>0.50000000000000022</v>
      </c>
      <c r="M312">
        <f>(H312-0.722919255)/0.136492219</f>
        <v>0.56472629403145735</v>
      </c>
      <c r="N312" t="s">
        <v>84</v>
      </c>
      <c r="O312" s="25" t="s">
        <v>86</v>
      </c>
      <c r="P312" s="5">
        <v>0.7</v>
      </c>
      <c r="Q312" t="str">
        <f t="shared" si="5"/>
        <v>high8</v>
      </c>
      <c r="R312" s="21">
        <v>10</v>
      </c>
      <c r="S312" s="26">
        <v>81</v>
      </c>
      <c r="T312" t="s">
        <v>91</v>
      </c>
    </row>
    <row r="313" spans="1:20" x14ac:dyDescent="0.2">
      <c r="A313" s="28">
        <v>4100</v>
      </c>
      <c r="B313" s="16">
        <v>9.6054794520547944</v>
      </c>
      <c r="C313" s="18">
        <v>3</v>
      </c>
      <c r="D313" s="28" t="s">
        <v>9</v>
      </c>
      <c r="E313" s="5">
        <v>11</v>
      </c>
      <c r="F313" s="28">
        <v>0.35</v>
      </c>
      <c r="G313" s="5">
        <v>0.7</v>
      </c>
      <c r="H313" s="28">
        <v>0.5</v>
      </c>
      <c r="I313" s="21">
        <v>0.6</v>
      </c>
      <c r="J313" s="5">
        <v>0.85</v>
      </c>
      <c r="K313" s="29">
        <v>0.15000000000000005</v>
      </c>
      <c r="L313" s="29">
        <v>0.50000000000000022</v>
      </c>
      <c r="M313">
        <f>(H313-0.586273292)/0.138419652</f>
        <v>-0.62327343519112444</v>
      </c>
      <c r="N313" t="s">
        <v>82</v>
      </c>
      <c r="O313" s="25" t="s">
        <v>86</v>
      </c>
      <c r="P313" s="5">
        <v>0.7</v>
      </c>
      <c r="Q313" t="str">
        <f t="shared" si="5"/>
        <v>low11</v>
      </c>
      <c r="R313" s="21">
        <v>10</v>
      </c>
      <c r="S313" s="26">
        <v>81</v>
      </c>
      <c r="T313" t="s">
        <v>91</v>
      </c>
    </row>
    <row r="314" spans="1:20" x14ac:dyDescent="0.2">
      <c r="A314" s="28">
        <v>4101</v>
      </c>
      <c r="B314" s="18">
        <v>7.6849315068493151</v>
      </c>
      <c r="C314" s="18">
        <v>2</v>
      </c>
      <c r="D314" s="28" t="s">
        <v>9</v>
      </c>
      <c r="E314" s="5">
        <v>5</v>
      </c>
      <c r="F314" s="30">
        <v>9.9999999999999978E-2</v>
      </c>
      <c r="G314" s="5">
        <v>0.39999999999999991</v>
      </c>
      <c r="H314" s="30">
        <v>0.75</v>
      </c>
      <c r="I314" s="21">
        <v>0.6</v>
      </c>
      <c r="J314" s="12">
        <v>0.85</v>
      </c>
      <c r="K314" s="29">
        <v>0.11666666666666654</v>
      </c>
      <c r="L314" s="29">
        <v>0.27999999999999958</v>
      </c>
      <c r="M314">
        <f>(H314-0.79621118)/0.104759364</f>
        <v>-0.44111741648221559</v>
      </c>
      <c r="N314" t="s">
        <v>82</v>
      </c>
      <c r="O314" s="25" t="s">
        <v>85</v>
      </c>
      <c r="P314" s="5">
        <v>0.7</v>
      </c>
      <c r="Q314" t="str">
        <f t="shared" si="5"/>
        <v>low5</v>
      </c>
      <c r="R314" s="5">
        <v>9</v>
      </c>
      <c r="S314" s="26">
        <v>86</v>
      </c>
      <c r="T314" t="s">
        <v>91</v>
      </c>
    </row>
    <row r="315" spans="1:20" x14ac:dyDescent="0.2">
      <c r="A315" s="28">
        <v>4101</v>
      </c>
      <c r="B315" s="18">
        <v>7.6849315068493151</v>
      </c>
      <c r="C315" s="18">
        <v>2</v>
      </c>
      <c r="D315" s="28" t="s">
        <v>9</v>
      </c>
      <c r="E315" s="5">
        <v>8</v>
      </c>
      <c r="F315" s="28">
        <v>9.9999999999999978E-2</v>
      </c>
      <c r="G315" s="5">
        <v>0.24999999999999994</v>
      </c>
      <c r="H315" s="28">
        <v>0.6</v>
      </c>
      <c r="I315" s="21">
        <v>0.6</v>
      </c>
      <c r="J315" s="5">
        <v>0.7</v>
      </c>
      <c r="K315" s="29">
        <v>0.11666666666666654</v>
      </c>
      <c r="L315" s="29">
        <v>0.27999999999999958</v>
      </c>
      <c r="M315">
        <f>(H315-0.722919255)/0.136492219</f>
        <v>-0.90055869778188602</v>
      </c>
      <c r="N315" t="s">
        <v>82</v>
      </c>
      <c r="O315" s="25" t="s">
        <v>85</v>
      </c>
      <c r="P315" s="5">
        <v>0.7</v>
      </c>
      <c r="Q315" t="str">
        <f t="shared" si="5"/>
        <v>low8</v>
      </c>
      <c r="R315" s="5">
        <v>9</v>
      </c>
      <c r="S315" s="26">
        <v>86</v>
      </c>
      <c r="T315" t="s">
        <v>91</v>
      </c>
    </row>
    <row r="316" spans="1:20" x14ac:dyDescent="0.2">
      <c r="A316" s="28">
        <v>4101</v>
      </c>
      <c r="B316" s="18">
        <v>7.6849315068493151</v>
      </c>
      <c r="C316" s="18">
        <v>2</v>
      </c>
      <c r="D316" s="28" t="s">
        <v>9</v>
      </c>
      <c r="E316" s="5">
        <v>11</v>
      </c>
      <c r="F316" s="28">
        <v>0.15000000000000002</v>
      </c>
      <c r="G316" s="5">
        <v>0.25000000000000006</v>
      </c>
      <c r="H316" s="28">
        <v>0.4</v>
      </c>
      <c r="I316" s="21">
        <v>0.6</v>
      </c>
      <c r="J316" s="5">
        <v>0.55000000000000004</v>
      </c>
      <c r="K316" s="29">
        <v>0.11666666666666654</v>
      </c>
      <c r="L316" s="29">
        <v>0.27999999999999958</v>
      </c>
      <c r="M316">
        <f>(H316-0.586273292)/0.138419652</f>
        <v>-1.345714205378872</v>
      </c>
      <c r="N316" t="s">
        <v>82</v>
      </c>
      <c r="O316" s="25" t="s">
        <v>85</v>
      </c>
      <c r="P316" s="5">
        <v>0.7</v>
      </c>
      <c r="Q316" t="str">
        <f t="shared" si="5"/>
        <v>low11</v>
      </c>
      <c r="R316" s="5">
        <v>9</v>
      </c>
      <c r="S316" s="26">
        <v>86</v>
      </c>
      <c r="T316" t="s">
        <v>91</v>
      </c>
    </row>
    <row r="317" spans="1:20" x14ac:dyDescent="0.2">
      <c r="A317" s="28">
        <v>4102</v>
      </c>
      <c r="B317" s="16">
        <v>11.616438356164384</v>
      </c>
      <c r="C317" s="18">
        <v>4</v>
      </c>
      <c r="D317" s="28" t="s">
        <v>10</v>
      </c>
      <c r="E317" s="5">
        <v>5</v>
      </c>
      <c r="F317" s="30">
        <v>-0.14999999999999991</v>
      </c>
      <c r="G317" s="5">
        <v>-2.9999999999999956</v>
      </c>
      <c r="H317" s="30">
        <v>0.95</v>
      </c>
      <c r="I317" s="21">
        <v>0.75</v>
      </c>
      <c r="J317" s="12">
        <v>0.8</v>
      </c>
      <c r="K317" s="29">
        <v>6.6666666666666721E-2</v>
      </c>
      <c r="L317" s="29">
        <v>0.30769230769230815</v>
      </c>
      <c r="M317">
        <f>(H317-0.79621118)/0.104759364</f>
        <v>1.4680197943927948</v>
      </c>
      <c r="N317" t="s">
        <v>84</v>
      </c>
      <c r="O317" s="25" t="s">
        <v>86</v>
      </c>
      <c r="P317" s="5">
        <v>0.55000000000000004</v>
      </c>
      <c r="Q317" t="str">
        <f t="shared" si="5"/>
        <v>high5</v>
      </c>
      <c r="R317" s="21">
        <v>10</v>
      </c>
      <c r="S317" s="26">
        <v>88</v>
      </c>
      <c r="T317" t="s">
        <v>96</v>
      </c>
    </row>
    <row r="318" spans="1:20" x14ac:dyDescent="0.2">
      <c r="A318" s="28">
        <v>4102</v>
      </c>
      <c r="B318" s="16">
        <v>11.616438356164384</v>
      </c>
      <c r="C318" s="18">
        <v>4</v>
      </c>
      <c r="D318" s="28" t="s">
        <v>10</v>
      </c>
      <c r="E318" s="5">
        <v>8</v>
      </c>
      <c r="F318" s="28">
        <v>9.9999999999999978E-2</v>
      </c>
      <c r="G318" s="5">
        <v>0.5</v>
      </c>
      <c r="H318" s="28">
        <v>0.8</v>
      </c>
      <c r="I318" s="21">
        <v>0.75</v>
      </c>
      <c r="J318" s="5">
        <v>0.9</v>
      </c>
      <c r="K318" s="29">
        <v>6.6666666666666721E-2</v>
      </c>
      <c r="L318" s="29">
        <v>0.30769230769230815</v>
      </c>
      <c r="M318">
        <f>(H318-0.722919255)/0.136492219</f>
        <v>0.56472629403145735</v>
      </c>
      <c r="N318" t="s">
        <v>84</v>
      </c>
      <c r="O318" s="25" t="s">
        <v>86</v>
      </c>
      <c r="P318" s="5">
        <v>0.55000000000000004</v>
      </c>
      <c r="Q318" t="str">
        <f t="shared" si="5"/>
        <v>high8</v>
      </c>
      <c r="R318" s="21">
        <v>10</v>
      </c>
      <c r="S318" s="26">
        <v>88</v>
      </c>
      <c r="T318" t="s">
        <v>96</v>
      </c>
    </row>
    <row r="319" spans="1:20" x14ac:dyDescent="0.2">
      <c r="A319" s="28">
        <v>4102</v>
      </c>
      <c r="B319" s="16">
        <v>11.616438356164384</v>
      </c>
      <c r="C319" s="18">
        <v>4</v>
      </c>
      <c r="D319" s="28" t="s">
        <v>10</v>
      </c>
      <c r="E319" s="5">
        <v>11</v>
      </c>
      <c r="F319" s="28">
        <v>0.25</v>
      </c>
      <c r="G319" s="5">
        <v>0.625</v>
      </c>
      <c r="H319" s="28">
        <v>0.6</v>
      </c>
      <c r="I319" s="21">
        <v>0.75</v>
      </c>
      <c r="J319" s="5">
        <v>0.85</v>
      </c>
      <c r="K319" s="29">
        <v>6.6666666666666721E-2</v>
      </c>
      <c r="L319" s="29">
        <v>0.30769230769230815</v>
      </c>
      <c r="M319">
        <f>(H319-0.586273292)/0.138419652</f>
        <v>9.9167334996622988E-2</v>
      </c>
      <c r="N319" t="s">
        <v>83</v>
      </c>
      <c r="O319" s="25" t="s">
        <v>86</v>
      </c>
      <c r="P319" s="5">
        <v>0.55000000000000004</v>
      </c>
      <c r="Q319" t="str">
        <f t="shared" si="5"/>
        <v>medium11</v>
      </c>
      <c r="R319" s="21">
        <v>10</v>
      </c>
      <c r="S319" s="26">
        <v>88</v>
      </c>
      <c r="T319" t="s">
        <v>96</v>
      </c>
    </row>
    <row r="320" spans="1:20" x14ac:dyDescent="0.2">
      <c r="A320" s="28">
        <v>4103</v>
      </c>
      <c r="B320" s="18">
        <v>9.5123287671232877</v>
      </c>
      <c r="C320" s="18">
        <v>3</v>
      </c>
      <c r="D320" s="28" t="s">
        <v>9</v>
      </c>
      <c r="E320" s="5">
        <v>5</v>
      </c>
      <c r="F320" s="28">
        <v>0</v>
      </c>
      <c r="G320" s="5">
        <v>0</v>
      </c>
      <c r="H320" s="28">
        <v>0.9</v>
      </c>
      <c r="I320" s="21">
        <v>0.7</v>
      </c>
      <c r="J320" s="5">
        <v>0.9</v>
      </c>
      <c r="K320" s="29">
        <v>0.10000000000000009</v>
      </c>
      <c r="L320" s="29">
        <v>0.31578947368421073</v>
      </c>
      <c r="M320">
        <f>(H320-0.79621118)/0.104759364</f>
        <v>0.99073549167404273</v>
      </c>
      <c r="N320" t="s">
        <v>84</v>
      </c>
      <c r="O320" s="25" t="s">
        <v>86</v>
      </c>
      <c r="P320" s="5">
        <v>0.4</v>
      </c>
      <c r="Q320" t="str">
        <f t="shared" si="5"/>
        <v>high5</v>
      </c>
      <c r="R320" s="21">
        <v>10</v>
      </c>
      <c r="S320" s="26">
        <v>83</v>
      </c>
      <c r="T320" t="s">
        <v>91</v>
      </c>
    </row>
    <row r="321" spans="1:20" x14ac:dyDescent="0.2">
      <c r="A321" s="28">
        <v>4103</v>
      </c>
      <c r="B321" s="18">
        <v>9.5123287671232877</v>
      </c>
      <c r="C321" s="18">
        <v>3</v>
      </c>
      <c r="D321" s="28" t="s">
        <v>9</v>
      </c>
      <c r="E321" s="5">
        <v>8</v>
      </c>
      <c r="F321" s="28">
        <v>0.30000000000000004</v>
      </c>
      <c r="G321" s="5">
        <v>0.75000000000000011</v>
      </c>
      <c r="H321" s="28">
        <v>0.6</v>
      </c>
      <c r="I321" s="21">
        <v>0.7</v>
      </c>
      <c r="J321" s="5">
        <v>0.9</v>
      </c>
      <c r="K321" s="29">
        <v>0.10000000000000009</v>
      </c>
      <c r="L321" s="29">
        <v>0.31578947368421073</v>
      </c>
      <c r="M321">
        <f>(H321-0.722919255)/0.136492219</f>
        <v>-0.90055869778188602</v>
      </c>
      <c r="N321" t="s">
        <v>82</v>
      </c>
      <c r="O321" s="25" t="s">
        <v>86</v>
      </c>
      <c r="P321" s="5">
        <v>0.4</v>
      </c>
      <c r="Q321" t="str">
        <f t="shared" si="5"/>
        <v>low8</v>
      </c>
      <c r="R321" s="21">
        <v>10</v>
      </c>
      <c r="S321" s="26">
        <v>83</v>
      </c>
      <c r="T321" t="s">
        <v>91</v>
      </c>
    </row>
    <row r="322" spans="1:20" x14ac:dyDescent="0.2">
      <c r="A322" s="28">
        <v>4103</v>
      </c>
      <c r="B322" s="18">
        <v>9.5123287671232877</v>
      </c>
      <c r="C322" s="18">
        <v>3</v>
      </c>
      <c r="D322" s="28" t="s">
        <v>9</v>
      </c>
      <c r="E322" s="5">
        <v>11</v>
      </c>
      <c r="F322" s="28">
        <v>0</v>
      </c>
      <c r="G322" s="5">
        <v>0</v>
      </c>
      <c r="H322" s="28">
        <v>0.55000000000000004</v>
      </c>
      <c r="I322" s="21">
        <v>0.7</v>
      </c>
      <c r="J322" s="5">
        <v>0.55000000000000004</v>
      </c>
      <c r="K322" s="29">
        <v>0.10000000000000009</v>
      </c>
      <c r="L322" s="29">
        <v>0.31578947368421073</v>
      </c>
      <c r="M322">
        <f>(H322-0.586273292)/0.138419652</f>
        <v>-0.26205305009725033</v>
      </c>
      <c r="N322" t="s">
        <v>83</v>
      </c>
      <c r="O322" s="25" t="s">
        <v>86</v>
      </c>
      <c r="P322" s="5">
        <v>0.4</v>
      </c>
      <c r="Q322" t="str">
        <f t="shared" si="5"/>
        <v>medium11</v>
      </c>
      <c r="R322" s="21">
        <v>10</v>
      </c>
      <c r="S322" s="26">
        <v>83</v>
      </c>
      <c r="T322" t="s">
        <v>91</v>
      </c>
    </row>
    <row r="323" spans="1:20" x14ac:dyDescent="0.2">
      <c r="A323" s="28">
        <v>4104</v>
      </c>
      <c r="B323" s="16">
        <v>11.545205479452054</v>
      </c>
      <c r="C323" s="18">
        <v>4</v>
      </c>
      <c r="D323" s="28" t="s">
        <v>10</v>
      </c>
      <c r="E323" s="5">
        <v>5</v>
      </c>
      <c r="F323" s="28">
        <v>0</v>
      </c>
      <c r="G323" s="5">
        <v>0</v>
      </c>
      <c r="H323" s="28">
        <v>0.95</v>
      </c>
      <c r="I323" s="21">
        <v>0.8</v>
      </c>
      <c r="J323" s="5">
        <v>0.95</v>
      </c>
      <c r="K323" s="29">
        <v>8.3333333333333329E-2</v>
      </c>
      <c r="L323" s="29">
        <v>0.49999999999999967</v>
      </c>
      <c r="M323">
        <f>(H323-0.79621118)/0.104759364</f>
        <v>1.4680197943927948</v>
      </c>
      <c r="N323" t="s">
        <v>84</v>
      </c>
      <c r="O323" s="25" t="s">
        <v>86</v>
      </c>
      <c r="P323" s="5">
        <v>0.7</v>
      </c>
      <c r="Q323" t="str">
        <f t="shared" si="5"/>
        <v>high5</v>
      </c>
      <c r="R323" s="5">
        <v>9</v>
      </c>
      <c r="S323" s="26">
        <v>94</v>
      </c>
      <c r="T323" t="s">
        <v>91</v>
      </c>
    </row>
    <row r="324" spans="1:20" x14ac:dyDescent="0.2">
      <c r="A324" s="28">
        <v>4104</v>
      </c>
      <c r="B324" s="16">
        <v>11.545205479452054</v>
      </c>
      <c r="C324" s="18">
        <v>4</v>
      </c>
      <c r="D324" s="28" t="s">
        <v>10</v>
      </c>
      <c r="E324" s="5">
        <v>8</v>
      </c>
      <c r="F324" s="28">
        <v>0</v>
      </c>
      <c r="G324" s="5">
        <v>0</v>
      </c>
      <c r="H324" s="28">
        <v>0.9</v>
      </c>
      <c r="I324" s="21">
        <v>0.8</v>
      </c>
      <c r="J324" s="5">
        <v>0.9</v>
      </c>
      <c r="K324" s="29">
        <v>8.3333333333333329E-2</v>
      </c>
      <c r="L324" s="29">
        <v>0.49999999999999967</v>
      </c>
      <c r="M324">
        <f>(H324-0.722919255)/0.136492219</f>
        <v>1.2973687899381285</v>
      </c>
      <c r="N324" t="s">
        <v>84</v>
      </c>
      <c r="O324" s="25" t="s">
        <v>86</v>
      </c>
      <c r="P324" s="5">
        <v>0.7</v>
      </c>
      <c r="Q324" t="str">
        <f t="shared" si="5"/>
        <v>high8</v>
      </c>
      <c r="R324" s="5">
        <v>9</v>
      </c>
      <c r="S324" s="26">
        <v>94</v>
      </c>
      <c r="T324" t="s">
        <v>91</v>
      </c>
    </row>
    <row r="325" spans="1:20" x14ac:dyDescent="0.2">
      <c r="A325" s="28">
        <v>4104</v>
      </c>
      <c r="B325" s="16">
        <v>11.545205479452054</v>
      </c>
      <c r="C325" s="18">
        <v>4</v>
      </c>
      <c r="D325" s="28" t="s">
        <v>10</v>
      </c>
      <c r="E325" s="5">
        <v>11</v>
      </c>
      <c r="F325" s="28">
        <v>0.25</v>
      </c>
      <c r="G325" s="5">
        <v>0.7142857142857143</v>
      </c>
      <c r="H325" s="28">
        <v>0.65</v>
      </c>
      <c r="I325" s="21">
        <v>0.8</v>
      </c>
      <c r="J325" s="5">
        <v>0.9</v>
      </c>
      <c r="K325" s="29">
        <v>8.3333333333333329E-2</v>
      </c>
      <c r="L325" s="29">
        <v>0.49999999999999967</v>
      </c>
      <c r="M325">
        <f>(H325-0.586273292)/0.138419652</f>
        <v>0.46038772009049711</v>
      </c>
      <c r="N325" t="s">
        <v>84</v>
      </c>
      <c r="O325" s="25" t="s">
        <v>86</v>
      </c>
      <c r="P325" s="5">
        <v>0.7</v>
      </c>
      <c r="Q325" t="str">
        <f t="shared" si="5"/>
        <v>high11</v>
      </c>
      <c r="R325" s="5">
        <v>9</v>
      </c>
      <c r="S325" s="26">
        <v>94</v>
      </c>
      <c r="T325" t="s">
        <v>91</v>
      </c>
    </row>
    <row r="326" spans="1:20" x14ac:dyDescent="0.2">
      <c r="A326" s="28">
        <v>4107</v>
      </c>
      <c r="B326" s="18">
        <v>7.4164383561643836</v>
      </c>
      <c r="C326" s="18">
        <v>2</v>
      </c>
      <c r="D326" s="28" t="s">
        <v>10</v>
      </c>
      <c r="E326" s="5">
        <v>5</v>
      </c>
      <c r="F326" s="30">
        <v>-5.0000000000000044E-2</v>
      </c>
      <c r="G326" s="5">
        <v>-0.50000000000000056</v>
      </c>
      <c r="H326" s="28">
        <v>0.9</v>
      </c>
      <c r="I326" s="21">
        <v>0.75</v>
      </c>
      <c r="J326" s="5">
        <v>0.85</v>
      </c>
      <c r="K326" s="29">
        <v>-3.3333333333333513E-2</v>
      </c>
      <c r="L326" s="29">
        <v>-0.28571428571428681</v>
      </c>
      <c r="M326">
        <f>(H326-0.79621118)/0.104759364</f>
        <v>0.99073549167404273</v>
      </c>
      <c r="N326" t="s">
        <v>84</v>
      </c>
      <c r="O326" s="25" t="s">
        <v>85</v>
      </c>
      <c r="P326" s="5">
        <v>0.45</v>
      </c>
      <c r="Q326" t="str">
        <f t="shared" si="5"/>
        <v>high5</v>
      </c>
      <c r="R326" s="21">
        <v>10</v>
      </c>
      <c r="S326" s="26">
        <v>72</v>
      </c>
      <c r="T326" t="s">
        <v>91</v>
      </c>
    </row>
    <row r="327" spans="1:20" x14ac:dyDescent="0.2">
      <c r="A327" s="28">
        <v>4107</v>
      </c>
      <c r="B327" s="18">
        <v>7.4164383561643836</v>
      </c>
      <c r="C327" s="18">
        <v>2</v>
      </c>
      <c r="D327" s="28" t="s">
        <v>10</v>
      </c>
      <c r="E327" s="5">
        <v>8</v>
      </c>
      <c r="F327" s="30">
        <v>-4.9999999999999933E-2</v>
      </c>
      <c r="G327" s="5">
        <v>-0.99999999999999778</v>
      </c>
      <c r="H327" s="30">
        <v>0.95</v>
      </c>
      <c r="I327" s="21">
        <v>0.75</v>
      </c>
      <c r="J327" s="12">
        <v>0.9</v>
      </c>
      <c r="K327" s="29">
        <v>-3.3333333333333513E-2</v>
      </c>
      <c r="L327" s="29">
        <v>-0.28571428571428681</v>
      </c>
      <c r="M327">
        <f>(H327-0.722919255)/0.136492219</f>
        <v>1.6636900378914639</v>
      </c>
      <c r="N327" t="s">
        <v>84</v>
      </c>
      <c r="O327" s="25" t="s">
        <v>85</v>
      </c>
      <c r="P327" s="5">
        <v>0.45</v>
      </c>
      <c r="Q327" t="str">
        <f t="shared" si="5"/>
        <v>high8</v>
      </c>
      <c r="R327" s="21">
        <v>10</v>
      </c>
      <c r="S327" s="26">
        <v>72</v>
      </c>
      <c r="T327" t="s">
        <v>91</v>
      </c>
    </row>
    <row r="328" spans="1:20" x14ac:dyDescent="0.2">
      <c r="A328" s="28">
        <v>4107</v>
      </c>
      <c r="B328" s="18">
        <v>7.4164383561643836</v>
      </c>
      <c r="C328" s="18">
        <v>2</v>
      </c>
      <c r="D328" s="28" t="s">
        <v>10</v>
      </c>
      <c r="E328" s="5">
        <v>11</v>
      </c>
      <c r="F328" s="28">
        <v>0</v>
      </c>
      <c r="G328" s="5">
        <v>0</v>
      </c>
      <c r="H328" s="28">
        <v>0.8</v>
      </c>
      <c r="I328" s="21">
        <v>0.75</v>
      </c>
      <c r="J328" s="5">
        <v>0.8</v>
      </c>
      <c r="K328" s="29">
        <v>-3.3333333333333513E-2</v>
      </c>
      <c r="L328" s="29">
        <v>-0.28571428571428681</v>
      </c>
      <c r="M328">
        <f>(H328-0.586273292)/0.138419652</f>
        <v>1.5440488753721187</v>
      </c>
      <c r="N328" t="s">
        <v>84</v>
      </c>
      <c r="O328" s="25" t="s">
        <v>85</v>
      </c>
      <c r="P328" s="5">
        <v>0.45</v>
      </c>
      <c r="Q328" t="str">
        <f t="shared" si="5"/>
        <v>high11</v>
      </c>
      <c r="R328" s="21">
        <v>10</v>
      </c>
      <c r="S328" s="26">
        <v>72</v>
      </c>
      <c r="T328" t="s">
        <v>91</v>
      </c>
    </row>
    <row r="329" spans="1:20" x14ac:dyDescent="0.2">
      <c r="A329" s="28">
        <v>4108</v>
      </c>
      <c r="B329" s="18">
        <v>4.6301369863013697</v>
      </c>
      <c r="C329" s="18">
        <v>1</v>
      </c>
      <c r="D329" s="28" t="s">
        <v>10</v>
      </c>
      <c r="E329" s="5">
        <v>5</v>
      </c>
      <c r="F329" s="30">
        <v>0.25</v>
      </c>
      <c r="G329" s="5">
        <v>0.55555555555555558</v>
      </c>
      <c r="H329" s="30">
        <v>0.55000000000000004</v>
      </c>
      <c r="I329" s="21">
        <v>0.3</v>
      </c>
      <c r="J329" s="12">
        <v>0.8</v>
      </c>
      <c r="K329" s="29">
        <v>0.18333333333333335</v>
      </c>
      <c r="L329" s="29">
        <v>0.31428571428571428</v>
      </c>
      <c r="M329">
        <f>(H329-0.79621118)/0.104759364</f>
        <v>-2.3502546273572258</v>
      </c>
      <c r="N329" t="s">
        <v>82</v>
      </c>
      <c r="O329" s="25" t="s">
        <v>85</v>
      </c>
      <c r="P329" s="5">
        <v>0.25</v>
      </c>
      <c r="Q329" t="str">
        <f t="shared" si="5"/>
        <v>low5</v>
      </c>
      <c r="R329" s="5">
        <v>9</v>
      </c>
      <c r="S329" s="26">
        <v>11</v>
      </c>
      <c r="T329" t="s">
        <v>91</v>
      </c>
    </row>
    <row r="330" spans="1:20" x14ac:dyDescent="0.2">
      <c r="A330" s="28">
        <v>4108</v>
      </c>
      <c r="B330" s="18">
        <v>4.6301369863013697</v>
      </c>
      <c r="C330" s="18">
        <v>1</v>
      </c>
      <c r="D330" s="28" t="s">
        <v>10</v>
      </c>
      <c r="E330" s="5">
        <v>8</v>
      </c>
      <c r="F330" s="30">
        <v>0</v>
      </c>
      <c r="G330" s="5">
        <v>0</v>
      </c>
      <c r="H330" s="30">
        <v>0.55000000000000004</v>
      </c>
      <c r="I330" s="21">
        <v>0.3</v>
      </c>
      <c r="J330" s="12">
        <v>0.55000000000000004</v>
      </c>
      <c r="K330" s="29">
        <v>0.18333333333333335</v>
      </c>
      <c r="L330" s="29">
        <v>0.31428571428571428</v>
      </c>
      <c r="M330">
        <f>(H330-0.722919255)/0.136492219</f>
        <v>-1.2668799457352213</v>
      </c>
      <c r="N330" t="s">
        <v>82</v>
      </c>
      <c r="O330" s="25" t="s">
        <v>85</v>
      </c>
      <c r="P330" s="5">
        <v>0.25</v>
      </c>
      <c r="Q330" t="str">
        <f t="shared" si="5"/>
        <v>low8</v>
      </c>
      <c r="R330" s="5">
        <v>9</v>
      </c>
      <c r="S330" s="26">
        <v>11</v>
      </c>
      <c r="T330" t="s">
        <v>91</v>
      </c>
    </row>
    <row r="331" spans="1:20" x14ac:dyDescent="0.2">
      <c r="A331" s="28">
        <v>4108</v>
      </c>
      <c r="B331" s="18">
        <v>4.6301369863013697</v>
      </c>
      <c r="C331" s="18">
        <v>1</v>
      </c>
      <c r="D331" s="28" t="s">
        <v>10</v>
      </c>
      <c r="E331" s="5">
        <v>11</v>
      </c>
      <c r="F331" s="28">
        <v>0.30000000000000004</v>
      </c>
      <c r="G331" s="5">
        <v>0.35294117647058831</v>
      </c>
      <c r="H331" s="28">
        <v>0.15</v>
      </c>
      <c r="I331" s="21">
        <v>0.3</v>
      </c>
      <c r="J331" s="5">
        <v>0.45</v>
      </c>
      <c r="K331" s="29">
        <v>0.18333333333333335</v>
      </c>
      <c r="L331" s="29">
        <v>0.31428571428571428</v>
      </c>
      <c r="M331">
        <f>(H331-0.586273292)/0.138419652</f>
        <v>-3.1518161308482409</v>
      </c>
      <c r="N331" t="s">
        <v>82</v>
      </c>
      <c r="O331" s="25" t="s">
        <v>85</v>
      </c>
      <c r="P331" s="5">
        <v>0.25</v>
      </c>
      <c r="Q331" t="str">
        <f t="shared" si="5"/>
        <v>low11</v>
      </c>
      <c r="R331" s="5">
        <v>9</v>
      </c>
      <c r="S331" s="26">
        <v>11</v>
      </c>
      <c r="T331" t="s">
        <v>91</v>
      </c>
    </row>
    <row r="332" spans="1:20" x14ac:dyDescent="0.2">
      <c r="A332" s="28">
        <v>4109</v>
      </c>
      <c r="B332" s="18">
        <v>14.923287671232877</v>
      </c>
      <c r="C332" s="20">
        <v>5</v>
      </c>
      <c r="D332" s="28" t="s">
        <v>9</v>
      </c>
      <c r="E332" s="5">
        <v>5</v>
      </c>
      <c r="F332" s="30">
        <v>-0.15000000000000002</v>
      </c>
      <c r="G332" s="5">
        <v>-1</v>
      </c>
      <c r="H332" s="30">
        <v>0.85</v>
      </c>
      <c r="I332" s="21">
        <v>0.45</v>
      </c>
      <c r="J332" s="12">
        <v>0.7</v>
      </c>
      <c r="K332" s="29">
        <v>1.6666666666666607E-2</v>
      </c>
      <c r="L332" s="29">
        <v>7.692307692307665E-2</v>
      </c>
      <c r="M332">
        <f>(H332-0.79621118)/0.104759364</f>
        <v>0.51345118895528963</v>
      </c>
      <c r="N332" t="s">
        <v>84</v>
      </c>
      <c r="O332" s="25" t="s">
        <v>86</v>
      </c>
      <c r="P332" s="5">
        <v>0.55000000000000004</v>
      </c>
      <c r="Q332" t="str">
        <f t="shared" si="5"/>
        <v>high5</v>
      </c>
      <c r="R332" s="21">
        <v>10</v>
      </c>
      <c r="S332" s="26">
        <v>96</v>
      </c>
      <c r="T332" t="s">
        <v>91</v>
      </c>
    </row>
    <row r="333" spans="1:20" x14ac:dyDescent="0.2">
      <c r="A333" s="28">
        <v>4109</v>
      </c>
      <c r="B333" s="18">
        <v>14.923287671232877</v>
      </c>
      <c r="C333" s="18">
        <v>5</v>
      </c>
      <c r="D333" s="28" t="s">
        <v>9</v>
      </c>
      <c r="E333" s="5">
        <v>8</v>
      </c>
      <c r="F333" s="30">
        <v>-9.9999999999999978E-2</v>
      </c>
      <c r="G333" s="5">
        <v>-1</v>
      </c>
      <c r="H333" s="30">
        <v>0.9</v>
      </c>
      <c r="I333" s="21">
        <v>0.45</v>
      </c>
      <c r="J333" s="12">
        <v>0.8</v>
      </c>
      <c r="K333" s="29">
        <v>1.6666666666666607E-2</v>
      </c>
      <c r="L333" s="29">
        <v>7.692307692307665E-2</v>
      </c>
      <c r="M333">
        <f>(H333-0.722919255)/0.136492219</f>
        <v>1.2973687899381285</v>
      </c>
      <c r="N333" t="s">
        <v>84</v>
      </c>
      <c r="O333" s="25" t="s">
        <v>86</v>
      </c>
      <c r="P333" s="5">
        <v>0.55000000000000004</v>
      </c>
      <c r="Q333" t="str">
        <f t="shared" si="5"/>
        <v>high8</v>
      </c>
      <c r="R333" s="21">
        <v>10</v>
      </c>
      <c r="S333" s="26">
        <v>96</v>
      </c>
      <c r="T333" t="s">
        <v>91</v>
      </c>
    </row>
    <row r="334" spans="1:20" x14ac:dyDescent="0.2">
      <c r="A334" s="28">
        <v>4109</v>
      </c>
      <c r="B334" s="18">
        <v>14.923287671232877</v>
      </c>
      <c r="C334" s="20">
        <v>5</v>
      </c>
      <c r="D334" s="28" t="s">
        <v>9</v>
      </c>
      <c r="E334" s="5">
        <v>11</v>
      </c>
      <c r="F334" s="28">
        <v>0.30000000000000004</v>
      </c>
      <c r="G334" s="5">
        <v>0.75000000000000011</v>
      </c>
      <c r="H334" s="28">
        <v>0.6</v>
      </c>
      <c r="I334" s="21">
        <v>0.45</v>
      </c>
      <c r="J334" s="5">
        <v>0.9</v>
      </c>
      <c r="K334" s="29">
        <v>1.6666666666666607E-2</v>
      </c>
      <c r="L334" s="29">
        <v>7.692307692307665E-2</v>
      </c>
      <c r="M334">
        <f>(H334-0.586273292)/0.138419652</f>
        <v>9.9167334996622988E-2</v>
      </c>
      <c r="N334" t="s">
        <v>83</v>
      </c>
      <c r="O334" s="25" t="s">
        <v>86</v>
      </c>
      <c r="P334" s="5">
        <v>0.55000000000000004</v>
      </c>
      <c r="Q334" t="str">
        <f t="shared" si="5"/>
        <v>medium11</v>
      </c>
      <c r="R334" s="21">
        <v>10</v>
      </c>
      <c r="S334" s="26">
        <v>96</v>
      </c>
      <c r="T334" t="s">
        <v>91</v>
      </c>
    </row>
    <row r="335" spans="1:20" x14ac:dyDescent="0.2">
      <c r="A335" s="28">
        <v>4110</v>
      </c>
      <c r="B335" s="18">
        <v>11.893150684931507</v>
      </c>
      <c r="C335" s="18">
        <v>4</v>
      </c>
      <c r="D335" s="28" t="s">
        <v>10</v>
      </c>
      <c r="E335" s="5">
        <v>5</v>
      </c>
      <c r="F335" s="30">
        <v>9.9999999999999978E-2</v>
      </c>
      <c r="G335" s="5">
        <v>1</v>
      </c>
      <c r="H335" s="30">
        <v>0.9</v>
      </c>
      <c r="I335" s="21">
        <v>0.6</v>
      </c>
      <c r="J335" s="12">
        <v>1</v>
      </c>
      <c r="K335" s="29">
        <v>0.15000000000000005</v>
      </c>
      <c r="L335" s="29">
        <v>0.60000000000000009</v>
      </c>
      <c r="M335">
        <f>(H335-0.79621118)/0.104759364</f>
        <v>0.99073549167404273</v>
      </c>
      <c r="N335" t="s">
        <v>84</v>
      </c>
      <c r="O335" s="25" t="s">
        <v>86</v>
      </c>
      <c r="P335" s="5">
        <v>0.55000000000000004</v>
      </c>
      <c r="Q335" t="str">
        <f t="shared" si="5"/>
        <v>high5</v>
      </c>
      <c r="R335" s="21">
        <v>10</v>
      </c>
      <c r="S335" s="26">
        <v>81</v>
      </c>
      <c r="T335" t="s">
        <v>91</v>
      </c>
    </row>
    <row r="336" spans="1:20" x14ac:dyDescent="0.2">
      <c r="A336" s="28">
        <v>4110</v>
      </c>
      <c r="B336" s="18">
        <v>11.893150684931507</v>
      </c>
      <c r="C336" s="18">
        <v>4</v>
      </c>
      <c r="D336" s="28" t="s">
        <v>10</v>
      </c>
      <c r="E336" s="5">
        <v>8</v>
      </c>
      <c r="F336" s="28">
        <v>-5.0000000000000044E-2</v>
      </c>
      <c r="G336" s="5">
        <v>-0.50000000000000056</v>
      </c>
      <c r="H336" s="28">
        <v>0.9</v>
      </c>
      <c r="I336" s="21">
        <v>0.6</v>
      </c>
      <c r="J336" s="5">
        <v>0.85</v>
      </c>
      <c r="K336" s="29">
        <v>0.15000000000000005</v>
      </c>
      <c r="L336" s="29">
        <v>0.60000000000000009</v>
      </c>
      <c r="M336">
        <f>(H336-0.722919255)/0.136492219</f>
        <v>1.2973687899381285</v>
      </c>
      <c r="N336" t="s">
        <v>84</v>
      </c>
      <c r="O336" s="25" t="s">
        <v>86</v>
      </c>
      <c r="P336" s="5">
        <v>0.55000000000000004</v>
      </c>
      <c r="Q336" t="str">
        <f t="shared" si="5"/>
        <v>high8</v>
      </c>
      <c r="R336" s="21">
        <v>10</v>
      </c>
      <c r="S336" s="26">
        <v>81</v>
      </c>
      <c r="T336" t="s">
        <v>91</v>
      </c>
    </row>
    <row r="337" spans="1:20" x14ac:dyDescent="0.2">
      <c r="A337" s="28">
        <v>4110</v>
      </c>
      <c r="B337" s="18">
        <v>11.893150684931507</v>
      </c>
      <c r="C337" s="18">
        <v>4</v>
      </c>
      <c r="D337" s="28" t="s">
        <v>10</v>
      </c>
      <c r="E337" s="5">
        <v>11</v>
      </c>
      <c r="F337" s="28">
        <v>0.39999999999999997</v>
      </c>
      <c r="G337" s="5">
        <v>0.72727272727272718</v>
      </c>
      <c r="H337" s="28">
        <v>0.45</v>
      </c>
      <c r="I337" s="21">
        <v>0.6</v>
      </c>
      <c r="J337" s="5">
        <v>0.85</v>
      </c>
      <c r="K337" s="29">
        <v>0.15000000000000005</v>
      </c>
      <c r="L337" s="29">
        <v>0.60000000000000009</v>
      </c>
      <c r="M337">
        <f>(H337-0.586273292)/0.138419652</f>
        <v>-0.98449382028499821</v>
      </c>
      <c r="N337" t="s">
        <v>82</v>
      </c>
      <c r="O337" s="25" t="s">
        <v>86</v>
      </c>
      <c r="P337" s="5">
        <v>0.55000000000000004</v>
      </c>
      <c r="Q337" t="str">
        <f t="shared" si="5"/>
        <v>low11</v>
      </c>
      <c r="R337" s="21">
        <v>10</v>
      </c>
      <c r="S337" s="26">
        <v>81</v>
      </c>
      <c r="T337" t="s">
        <v>91</v>
      </c>
    </row>
    <row r="338" spans="1:20" x14ac:dyDescent="0.2">
      <c r="A338" s="28">
        <v>4111</v>
      </c>
      <c r="B338" s="18">
        <v>9.6109589041095891</v>
      </c>
      <c r="C338" s="18">
        <v>3</v>
      </c>
      <c r="D338" s="28" t="s">
        <v>10</v>
      </c>
      <c r="E338" s="5">
        <v>5</v>
      </c>
      <c r="F338" s="28">
        <v>-4.9999999999999933E-2</v>
      </c>
      <c r="G338" s="5">
        <v>-0.99999999999999778</v>
      </c>
      <c r="H338" s="28">
        <v>0.95</v>
      </c>
      <c r="I338" s="21">
        <v>0.85</v>
      </c>
      <c r="J338" s="5">
        <v>0.9</v>
      </c>
      <c r="K338" s="29">
        <v>1.6666666666666757E-2</v>
      </c>
      <c r="L338" s="29">
        <v>0.14285714285714327</v>
      </c>
      <c r="M338">
        <f>(H338-0.79621118)/0.104759364</f>
        <v>1.4680197943927948</v>
      </c>
      <c r="N338" t="s">
        <v>84</v>
      </c>
      <c r="O338" s="25" t="s">
        <v>86</v>
      </c>
      <c r="P338" s="5">
        <v>0.75</v>
      </c>
      <c r="Q338" t="str">
        <f t="shared" si="5"/>
        <v>high5</v>
      </c>
      <c r="R338" s="5">
        <v>9</v>
      </c>
      <c r="S338" s="26">
        <v>86</v>
      </c>
      <c r="T338" t="s">
        <v>91</v>
      </c>
    </row>
    <row r="339" spans="1:20" x14ac:dyDescent="0.2">
      <c r="A339" s="28">
        <v>4111</v>
      </c>
      <c r="B339" s="18">
        <v>9.6109589041095891</v>
      </c>
      <c r="C339" s="18">
        <v>3</v>
      </c>
      <c r="D339" s="28" t="s">
        <v>10</v>
      </c>
      <c r="E339" s="5">
        <v>8</v>
      </c>
      <c r="F339" s="28">
        <v>9.9999999999999978E-2</v>
      </c>
      <c r="G339" s="5">
        <v>0.66666666666666641</v>
      </c>
      <c r="H339" s="28">
        <v>0.85</v>
      </c>
      <c r="I339" s="21">
        <v>0.85</v>
      </c>
      <c r="J339" s="5">
        <v>0.95</v>
      </c>
      <c r="K339" s="29">
        <v>1.6666666666666757E-2</v>
      </c>
      <c r="L339" s="29">
        <v>0.14285714285714327</v>
      </c>
      <c r="M339">
        <f>(H339-0.722919255)/0.136492219</f>
        <v>0.93104754198479256</v>
      </c>
      <c r="N339" t="s">
        <v>84</v>
      </c>
      <c r="O339" s="25" t="s">
        <v>86</v>
      </c>
      <c r="P339" s="5">
        <v>0.75</v>
      </c>
      <c r="Q339" t="str">
        <f t="shared" si="5"/>
        <v>high8</v>
      </c>
      <c r="R339" s="5">
        <v>9</v>
      </c>
      <c r="S339" s="26">
        <v>86</v>
      </c>
      <c r="T339" t="s">
        <v>91</v>
      </c>
    </row>
    <row r="340" spans="1:20" x14ac:dyDescent="0.2">
      <c r="A340" s="28">
        <v>4111</v>
      </c>
      <c r="B340" s="18">
        <v>9.6109589041095891</v>
      </c>
      <c r="C340" s="18">
        <v>3</v>
      </c>
      <c r="D340" s="28" t="s">
        <v>10</v>
      </c>
      <c r="E340" s="5">
        <v>11</v>
      </c>
      <c r="F340" s="28">
        <v>0</v>
      </c>
      <c r="G340" s="5">
        <v>0</v>
      </c>
      <c r="H340" s="28">
        <v>0.85</v>
      </c>
      <c r="I340" s="21">
        <v>0.85</v>
      </c>
      <c r="J340" s="5">
        <v>0.85</v>
      </c>
      <c r="K340" s="29">
        <v>1.6666666666666757E-2</v>
      </c>
      <c r="L340" s="29">
        <v>0.14285714285714327</v>
      </c>
      <c r="M340">
        <f>(H340-0.586273292)/0.138419652</f>
        <v>1.905269260465992</v>
      </c>
      <c r="N340" t="s">
        <v>84</v>
      </c>
      <c r="O340" s="25" t="s">
        <v>86</v>
      </c>
      <c r="P340" s="5">
        <v>0.75</v>
      </c>
      <c r="Q340" t="str">
        <f t="shared" si="5"/>
        <v>high11</v>
      </c>
      <c r="R340" s="5">
        <v>9</v>
      </c>
      <c r="S340" s="26">
        <v>86</v>
      </c>
      <c r="T340" t="s">
        <v>91</v>
      </c>
    </row>
    <row r="341" spans="1:20" x14ac:dyDescent="0.2">
      <c r="A341" s="28">
        <v>4112</v>
      </c>
      <c r="B341" s="18">
        <v>9.4219178082191775</v>
      </c>
      <c r="C341" s="18">
        <v>3</v>
      </c>
      <c r="D341" s="28" t="s">
        <v>10</v>
      </c>
      <c r="E341" s="5">
        <v>5</v>
      </c>
      <c r="F341" s="28">
        <v>-0.29999999999999993</v>
      </c>
      <c r="G341" s="5">
        <v>-1.9999999999999993</v>
      </c>
      <c r="H341" s="28">
        <v>0.85</v>
      </c>
      <c r="I341" s="21">
        <v>0.45</v>
      </c>
      <c r="J341" s="5">
        <v>0.55000000000000004</v>
      </c>
      <c r="K341" s="29">
        <v>-0.24999999999999992</v>
      </c>
      <c r="L341" s="29">
        <v>-1.1538461538461526</v>
      </c>
      <c r="M341">
        <f>(H341-0.79621118)/0.104759364</f>
        <v>0.51345118895528963</v>
      </c>
      <c r="N341" t="s">
        <v>83</v>
      </c>
      <c r="O341" s="25" t="s">
        <v>86</v>
      </c>
      <c r="P341" s="5">
        <v>0.2</v>
      </c>
      <c r="Q341" t="str">
        <f t="shared" si="5"/>
        <v>medium5</v>
      </c>
      <c r="R341" s="5">
        <v>9</v>
      </c>
      <c r="S341" s="26">
        <v>72</v>
      </c>
      <c r="T341" t="s">
        <v>91</v>
      </c>
    </row>
    <row r="342" spans="1:20" x14ac:dyDescent="0.2">
      <c r="A342" s="28">
        <v>4112</v>
      </c>
      <c r="B342" s="18">
        <v>9.4219178082191775</v>
      </c>
      <c r="C342" s="18">
        <v>3</v>
      </c>
      <c r="D342" s="28" t="s">
        <v>10</v>
      </c>
      <c r="E342" s="5">
        <v>8</v>
      </c>
      <c r="F342" s="28">
        <v>-9.9999999999999978E-2</v>
      </c>
      <c r="G342" s="5">
        <v>-0.3333333333333332</v>
      </c>
      <c r="H342" s="28">
        <v>0.7</v>
      </c>
      <c r="I342" s="21">
        <v>0.45</v>
      </c>
      <c r="J342" s="5">
        <v>0.6</v>
      </c>
      <c r="K342" s="29">
        <v>-0.24999999999999992</v>
      </c>
      <c r="L342" s="29">
        <v>-1.1538461538461526</v>
      </c>
      <c r="M342">
        <f>(H342-0.722919255)/0.136492219</f>
        <v>-0.16791620187521478</v>
      </c>
      <c r="N342" t="s">
        <v>83</v>
      </c>
      <c r="O342" s="25" t="s">
        <v>86</v>
      </c>
      <c r="P342" s="5">
        <v>0.2</v>
      </c>
      <c r="Q342" t="str">
        <f t="shared" si="5"/>
        <v>medium8</v>
      </c>
      <c r="R342" s="5">
        <v>9</v>
      </c>
      <c r="S342" s="26">
        <v>72</v>
      </c>
      <c r="T342" t="s">
        <v>91</v>
      </c>
    </row>
    <row r="343" spans="1:20" x14ac:dyDescent="0.2">
      <c r="A343" s="28">
        <v>4112</v>
      </c>
      <c r="B343" s="18">
        <v>9.4219178082191775</v>
      </c>
      <c r="C343" s="18">
        <v>3</v>
      </c>
      <c r="D343" s="28" t="s">
        <v>10</v>
      </c>
      <c r="E343" s="5">
        <v>11</v>
      </c>
      <c r="F343" s="28">
        <v>-0.35000000000000003</v>
      </c>
      <c r="G343" s="5">
        <v>-1.7500000000000004</v>
      </c>
      <c r="H343" s="28">
        <v>0.8</v>
      </c>
      <c r="I343" s="21">
        <v>0.45</v>
      </c>
      <c r="J343" s="5">
        <v>0.45</v>
      </c>
      <c r="K343" s="29">
        <v>-0.24999999999999992</v>
      </c>
      <c r="L343" s="29">
        <v>-1.1538461538461526</v>
      </c>
      <c r="M343">
        <f>(H343-0.586273292)/0.138419652</f>
        <v>1.5440488753721187</v>
      </c>
      <c r="N343" t="s">
        <v>84</v>
      </c>
      <c r="O343" s="25" t="s">
        <v>86</v>
      </c>
      <c r="P343" s="5">
        <v>0.2</v>
      </c>
      <c r="Q343" t="str">
        <f t="shared" si="5"/>
        <v>high11</v>
      </c>
      <c r="R343" s="5">
        <v>9</v>
      </c>
      <c r="S343" s="26">
        <v>72</v>
      </c>
      <c r="T343" t="s">
        <v>91</v>
      </c>
    </row>
    <row r="344" spans="1:20" x14ac:dyDescent="0.2">
      <c r="A344" s="28">
        <v>4202</v>
      </c>
      <c r="B344" s="18">
        <v>8.4273972602739722</v>
      </c>
      <c r="C344" s="18">
        <v>3</v>
      </c>
      <c r="D344" s="28" t="s">
        <v>9</v>
      </c>
      <c r="E344" s="5">
        <v>5</v>
      </c>
      <c r="F344" s="30">
        <v>0.10000000000000009</v>
      </c>
      <c r="G344" s="5">
        <v>0.33333333333333359</v>
      </c>
      <c r="H344" s="28">
        <v>0.7</v>
      </c>
      <c r="I344" s="21">
        <v>0.7</v>
      </c>
      <c r="J344" s="5">
        <v>0.8</v>
      </c>
      <c r="K344" s="29">
        <v>8.333333333333319E-2</v>
      </c>
      <c r="L344" s="29">
        <v>0.27777777777777724</v>
      </c>
      <c r="M344">
        <f>(H344-0.79621118)/0.104759364</f>
        <v>-0.91840171920096869</v>
      </c>
      <c r="N344" t="s">
        <v>82</v>
      </c>
      <c r="O344" s="25" t="s">
        <v>85</v>
      </c>
      <c r="P344" s="5">
        <v>0.4</v>
      </c>
      <c r="Q344" t="str">
        <f t="shared" si="5"/>
        <v>low5</v>
      </c>
      <c r="R344" s="5">
        <v>0</v>
      </c>
      <c r="S344" s="26">
        <v>61</v>
      </c>
      <c r="T344" t="s">
        <v>91</v>
      </c>
    </row>
    <row r="345" spans="1:20" x14ac:dyDescent="0.2">
      <c r="A345" s="28">
        <v>4202</v>
      </c>
      <c r="B345" s="18">
        <v>8.4273972602739722</v>
      </c>
      <c r="C345" s="18">
        <v>3</v>
      </c>
      <c r="D345" s="28" t="s">
        <v>9</v>
      </c>
      <c r="E345" s="5">
        <v>8</v>
      </c>
      <c r="F345" s="28">
        <v>0.19999999999999996</v>
      </c>
      <c r="G345" s="5">
        <v>0.57142857142857129</v>
      </c>
      <c r="H345" s="28">
        <v>0.65</v>
      </c>
      <c r="I345" s="21">
        <v>0.7</v>
      </c>
      <c r="J345" s="5">
        <v>0.85</v>
      </c>
      <c r="K345" s="29">
        <v>8.333333333333319E-2</v>
      </c>
      <c r="L345" s="29">
        <v>0.27777777777777724</v>
      </c>
      <c r="M345">
        <f>(H345-0.722919255)/0.136492219</f>
        <v>-0.53423744982855004</v>
      </c>
      <c r="N345" t="s">
        <v>82</v>
      </c>
      <c r="O345" s="25" t="s">
        <v>85</v>
      </c>
      <c r="P345" s="5">
        <v>0.4</v>
      </c>
      <c r="Q345" t="str">
        <f t="shared" si="5"/>
        <v>low8</v>
      </c>
      <c r="R345" s="5">
        <v>0</v>
      </c>
      <c r="S345" s="26">
        <v>61</v>
      </c>
      <c r="T345" t="s">
        <v>91</v>
      </c>
    </row>
    <row r="346" spans="1:20" x14ac:dyDescent="0.2">
      <c r="A346" s="28">
        <v>4202</v>
      </c>
      <c r="B346" s="18">
        <v>8.4273972602739722</v>
      </c>
      <c r="C346" s="18">
        <v>3</v>
      </c>
      <c r="D346" s="28" t="s">
        <v>9</v>
      </c>
      <c r="E346" s="5">
        <v>11</v>
      </c>
      <c r="F346" s="28">
        <v>-5.0000000000000044E-2</v>
      </c>
      <c r="G346" s="5">
        <v>-0.20000000000000018</v>
      </c>
      <c r="H346" s="28">
        <v>0.75</v>
      </c>
      <c r="I346" s="21">
        <v>0.7</v>
      </c>
      <c r="J346" s="5">
        <v>0.7</v>
      </c>
      <c r="K346" s="29">
        <v>8.333333333333319E-2</v>
      </c>
      <c r="L346" s="29">
        <v>0.27777777777777724</v>
      </c>
      <c r="M346">
        <f>(H346-0.586273292)/0.138419652</f>
        <v>1.1828284902782447</v>
      </c>
      <c r="N346" t="s">
        <v>84</v>
      </c>
      <c r="O346" s="25" t="s">
        <v>85</v>
      </c>
      <c r="P346" s="5">
        <v>0.4</v>
      </c>
      <c r="Q346" t="str">
        <f t="shared" si="5"/>
        <v>high11</v>
      </c>
      <c r="R346" s="5">
        <v>0</v>
      </c>
      <c r="S346" s="26">
        <v>61</v>
      </c>
      <c r="T346" t="s">
        <v>91</v>
      </c>
    </row>
    <row r="347" spans="1:20" x14ac:dyDescent="0.2">
      <c r="A347" s="28">
        <v>4203</v>
      </c>
      <c r="B347" s="18">
        <v>6.912328767123288</v>
      </c>
      <c r="C347" s="18">
        <v>2</v>
      </c>
      <c r="D347" s="28" t="s">
        <v>9</v>
      </c>
      <c r="E347" s="5">
        <v>5</v>
      </c>
      <c r="F347" s="28">
        <v>5.0000000000000044E-2</v>
      </c>
      <c r="G347" s="5">
        <v>0.20000000000000018</v>
      </c>
      <c r="H347" s="28">
        <v>0.75</v>
      </c>
      <c r="I347" s="21">
        <v>0.65</v>
      </c>
      <c r="J347" s="5">
        <v>0.8</v>
      </c>
      <c r="K347" s="29">
        <v>-6.6666666666666582E-2</v>
      </c>
      <c r="L347" s="29">
        <v>-0.26666666666666616</v>
      </c>
      <c r="M347">
        <f>(H347-0.79621118)/0.104759364</f>
        <v>-0.44111741648221559</v>
      </c>
      <c r="N347" t="s">
        <v>82</v>
      </c>
      <c r="O347" s="25" t="s">
        <v>85</v>
      </c>
      <c r="P347" s="5">
        <v>0.45</v>
      </c>
      <c r="Q347" t="str">
        <f t="shared" si="5"/>
        <v>low5</v>
      </c>
      <c r="R347" s="21">
        <v>10</v>
      </c>
      <c r="S347" s="26">
        <v>68</v>
      </c>
      <c r="T347" t="s">
        <v>91</v>
      </c>
    </row>
    <row r="348" spans="1:20" x14ac:dyDescent="0.2">
      <c r="A348" s="28">
        <v>4203</v>
      </c>
      <c r="B348" s="18">
        <v>6.912328767123288</v>
      </c>
      <c r="C348" s="18">
        <v>2</v>
      </c>
      <c r="D348" s="28" t="s">
        <v>9</v>
      </c>
      <c r="E348" s="5">
        <v>8</v>
      </c>
      <c r="F348" s="28">
        <v>-0.15000000000000002</v>
      </c>
      <c r="G348" s="5">
        <v>-0.75000000000000022</v>
      </c>
      <c r="H348" s="28">
        <v>0.8</v>
      </c>
      <c r="I348" s="21">
        <v>0.65</v>
      </c>
      <c r="J348" s="5">
        <v>0.65</v>
      </c>
      <c r="K348" s="29">
        <v>-6.6666666666666582E-2</v>
      </c>
      <c r="L348" s="29">
        <v>-0.26666666666666616</v>
      </c>
      <c r="M348">
        <f>(H348-0.722919255)/0.136492219</f>
        <v>0.56472629403145735</v>
      </c>
      <c r="N348" t="s">
        <v>84</v>
      </c>
      <c r="O348" s="25" t="s">
        <v>85</v>
      </c>
      <c r="P348" s="5">
        <v>0.45</v>
      </c>
      <c r="Q348" t="str">
        <f t="shared" si="5"/>
        <v>high8</v>
      </c>
      <c r="R348" s="21">
        <v>10</v>
      </c>
      <c r="S348" s="26">
        <v>68</v>
      </c>
      <c r="T348" t="s">
        <v>91</v>
      </c>
    </row>
    <row r="349" spans="1:20" x14ac:dyDescent="0.2">
      <c r="A349" s="28">
        <v>4203</v>
      </c>
      <c r="B349" s="18">
        <v>6.912328767123288</v>
      </c>
      <c r="C349" s="18">
        <v>2</v>
      </c>
      <c r="D349" s="28" t="s">
        <v>9</v>
      </c>
      <c r="E349" s="5">
        <v>11</v>
      </c>
      <c r="F349" s="28">
        <v>-9.9999999999999978E-2</v>
      </c>
      <c r="G349" s="5">
        <v>-0.3333333333333332</v>
      </c>
      <c r="H349" s="28">
        <v>0.7</v>
      </c>
      <c r="I349" s="21">
        <v>0.65</v>
      </c>
      <c r="J349" s="5">
        <v>0.6</v>
      </c>
      <c r="K349" s="29">
        <v>-6.6666666666666582E-2</v>
      </c>
      <c r="L349" s="29">
        <v>-0.26666666666666616</v>
      </c>
      <c r="M349">
        <f>(H349-0.586273292)/0.138419652</f>
        <v>0.82160810518437044</v>
      </c>
      <c r="N349" t="s">
        <v>84</v>
      </c>
      <c r="O349" s="25" t="s">
        <v>85</v>
      </c>
      <c r="P349" s="5">
        <v>0.45</v>
      </c>
      <c r="Q349" t="str">
        <f t="shared" si="5"/>
        <v>high11</v>
      </c>
      <c r="R349" s="21">
        <v>10</v>
      </c>
      <c r="S349" s="26">
        <v>68</v>
      </c>
      <c r="T349" t="s">
        <v>91</v>
      </c>
    </row>
    <row r="350" spans="1:20" x14ac:dyDescent="0.2">
      <c r="A350" s="28">
        <v>4204</v>
      </c>
      <c r="B350" s="18">
        <v>14.578082191780823</v>
      </c>
      <c r="C350" s="18">
        <v>5</v>
      </c>
      <c r="D350" s="28" t="s">
        <v>10</v>
      </c>
      <c r="E350" s="5">
        <v>5</v>
      </c>
      <c r="F350" s="28">
        <v>-5.0000000000000044E-2</v>
      </c>
      <c r="G350" s="5">
        <v>-0.50000000000000056</v>
      </c>
      <c r="H350" s="28">
        <v>0.9</v>
      </c>
      <c r="I350" s="21">
        <v>0.8</v>
      </c>
      <c r="J350" s="5">
        <v>0.85</v>
      </c>
      <c r="K350" s="29">
        <v>-1.6666666666666607E-2</v>
      </c>
      <c r="L350" s="29">
        <v>-0.1111111111111107</v>
      </c>
      <c r="M350">
        <f>(H350-0.79621118)/0.104759364</f>
        <v>0.99073549167404273</v>
      </c>
      <c r="N350" t="s">
        <v>84</v>
      </c>
      <c r="O350" s="25" t="s">
        <v>86</v>
      </c>
      <c r="P350" s="5">
        <v>0.25</v>
      </c>
      <c r="Q350" t="str">
        <f t="shared" si="5"/>
        <v>high5</v>
      </c>
      <c r="R350" s="21">
        <v>10</v>
      </c>
      <c r="S350" s="26">
        <v>74</v>
      </c>
      <c r="T350" t="s">
        <v>91</v>
      </c>
    </row>
    <row r="351" spans="1:20" x14ac:dyDescent="0.2">
      <c r="A351" s="28">
        <v>4204</v>
      </c>
      <c r="B351" s="18">
        <v>14.578082191780823</v>
      </c>
      <c r="C351" s="20">
        <v>5</v>
      </c>
      <c r="D351" s="28" t="s">
        <v>10</v>
      </c>
      <c r="E351" s="5">
        <v>8</v>
      </c>
      <c r="F351" s="28">
        <v>-4.9999999999999933E-2</v>
      </c>
      <c r="G351" s="5">
        <v>-0.99999999999999778</v>
      </c>
      <c r="H351" s="28">
        <v>0.95</v>
      </c>
      <c r="I351" s="21">
        <v>0.8</v>
      </c>
      <c r="J351" s="5">
        <v>0.9</v>
      </c>
      <c r="K351" s="29">
        <v>-1.6666666666666607E-2</v>
      </c>
      <c r="L351" s="29">
        <v>-0.1111111111111107</v>
      </c>
      <c r="M351">
        <f>(H351-0.722919255)/0.136492219</f>
        <v>1.6636900378914639</v>
      </c>
      <c r="N351" t="s">
        <v>84</v>
      </c>
      <c r="O351" s="25" t="s">
        <v>86</v>
      </c>
      <c r="P351" s="5">
        <v>0.25</v>
      </c>
      <c r="Q351" t="str">
        <f t="shared" si="5"/>
        <v>high8</v>
      </c>
      <c r="R351" s="21">
        <v>10</v>
      </c>
      <c r="S351" s="26">
        <v>74</v>
      </c>
      <c r="T351" t="s">
        <v>91</v>
      </c>
    </row>
    <row r="352" spans="1:20" x14ac:dyDescent="0.2">
      <c r="A352" s="28">
        <v>4204</v>
      </c>
      <c r="B352" s="18">
        <v>14.578082191780823</v>
      </c>
      <c r="C352" s="18">
        <v>5</v>
      </c>
      <c r="D352" s="28" t="s">
        <v>10</v>
      </c>
      <c r="E352" s="5">
        <v>11</v>
      </c>
      <c r="F352" s="28">
        <v>5.0000000000000044E-2</v>
      </c>
      <c r="G352" s="5">
        <v>0.1666666666666668</v>
      </c>
      <c r="H352" s="28">
        <v>0.7</v>
      </c>
      <c r="I352" s="21">
        <v>0.8</v>
      </c>
      <c r="J352" s="5">
        <v>0.75</v>
      </c>
      <c r="K352" s="29">
        <v>-1.6666666666666607E-2</v>
      </c>
      <c r="L352" s="29">
        <v>-0.1111111111111107</v>
      </c>
      <c r="M352">
        <f>(H352-0.586273292)/0.138419652</f>
        <v>0.82160810518437044</v>
      </c>
      <c r="N352" t="s">
        <v>84</v>
      </c>
      <c r="O352" s="25" t="s">
        <v>86</v>
      </c>
      <c r="P352" s="5">
        <v>0.25</v>
      </c>
      <c r="Q352" t="str">
        <f t="shared" si="5"/>
        <v>high11</v>
      </c>
      <c r="R352" s="21">
        <v>10</v>
      </c>
      <c r="S352" s="26">
        <v>74</v>
      </c>
      <c r="T352" t="s">
        <v>91</v>
      </c>
    </row>
    <row r="353" spans="1:20" x14ac:dyDescent="0.2">
      <c r="A353" s="28">
        <v>5035</v>
      </c>
      <c r="B353" s="18">
        <v>10.005479452054795</v>
      </c>
      <c r="C353" s="18">
        <v>4</v>
      </c>
      <c r="D353" s="28" t="s">
        <v>9</v>
      </c>
      <c r="E353" s="5">
        <v>5</v>
      </c>
      <c r="F353" s="28">
        <v>-9.9999999999999978E-2</v>
      </c>
      <c r="G353" s="5">
        <v>-1</v>
      </c>
      <c r="H353" s="28">
        <v>0.9</v>
      </c>
      <c r="I353" s="21">
        <v>0.6</v>
      </c>
      <c r="J353" s="5">
        <v>0.8</v>
      </c>
      <c r="K353" s="29">
        <v>6.6666666666666721E-2</v>
      </c>
      <c r="L353" s="29">
        <v>0.28571428571428603</v>
      </c>
      <c r="M353">
        <f>(H353-0.79621118)/0.104759364</f>
        <v>0.99073549167404273</v>
      </c>
      <c r="N353" t="s">
        <v>84</v>
      </c>
      <c r="O353" s="25" t="s">
        <v>86</v>
      </c>
      <c r="P353" s="5">
        <v>0.45</v>
      </c>
      <c r="Q353" t="str">
        <f t="shared" si="5"/>
        <v>high5</v>
      </c>
      <c r="R353" s="5">
        <v>0</v>
      </c>
      <c r="S353" s="26">
        <v>78</v>
      </c>
      <c r="T353" t="s">
        <v>91</v>
      </c>
    </row>
    <row r="354" spans="1:20" x14ac:dyDescent="0.2">
      <c r="A354" s="28">
        <v>5035</v>
      </c>
      <c r="B354" s="18">
        <v>10.005479452054795</v>
      </c>
      <c r="C354" s="18">
        <v>4</v>
      </c>
      <c r="D354" s="28" t="s">
        <v>9</v>
      </c>
      <c r="E354" s="5">
        <v>8</v>
      </c>
      <c r="F354" s="28">
        <v>0</v>
      </c>
      <c r="G354" s="5">
        <v>0</v>
      </c>
      <c r="H354" s="28">
        <v>0.85</v>
      </c>
      <c r="I354" s="21">
        <v>0.6</v>
      </c>
      <c r="J354" s="5">
        <v>0.85</v>
      </c>
      <c r="K354" s="29">
        <v>6.6666666666666721E-2</v>
      </c>
      <c r="L354" s="29">
        <v>0.28571428571428603</v>
      </c>
      <c r="M354">
        <f>(H354-0.722919255)/0.136492219</f>
        <v>0.93104754198479256</v>
      </c>
      <c r="N354" t="s">
        <v>84</v>
      </c>
      <c r="O354" s="25" t="s">
        <v>86</v>
      </c>
      <c r="P354" s="5">
        <v>0.45</v>
      </c>
      <c r="Q354" t="str">
        <f t="shared" si="5"/>
        <v>high8</v>
      </c>
      <c r="R354" s="5">
        <v>0</v>
      </c>
      <c r="S354" s="26">
        <v>78</v>
      </c>
      <c r="T354" t="s">
        <v>91</v>
      </c>
    </row>
    <row r="355" spans="1:20" x14ac:dyDescent="0.2">
      <c r="A355" s="28">
        <v>5035</v>
      </c>
      <c r="B355" s="18">
        <v>10.005479452054795</v>
      </c>
      <c r="C355" s="18">
        <v>4</v>
      </c>
      <c r="D355" s="28" t="s">
        <v>9</v>
      </c>
      <c r="E355" s="5">
        <v>11</v>
      </c>
      <c r="F355" s="28">
        <v>0.29999999999999993</v>
      </c>
      <c r="G355" s="5">
        <v>0.66666666666666663</v>
      </c>
      <c r="H355" s="28">
        <v>0.55000000000000004</v>
      </c>
      <c r="I355" s="21">
        <v>0.6</v>
      </c>
      <c r="J355" s="5">
        <v>0.85</v>
      </c>
      <c r="K355" s="29">
        <v>6.6666666666666721E-2</v>
      </c>
      <c r="L355" s="29">
        <v>0.28571428571428603</v>
      </c>
      <c r="M355">
        <f>(H355-0.586273292)/0.138419652</f>
        <v>-0.26205305009725033</v>
      </c>
      <c r="N355" t="s">
        <v>83</v>
      </c>
      <c r="O355" s="25" t="s">
        <v>86</v>
      </c>
      <c r="P355" s="5">
        <v>0.45</v>
      </c>
      <c r="Q355" t="str">
        <f t="shared" si="5"/>
        <v>medium11</v>
      </c>
      <c r="R355" s="5">
        <v>0</v>
      </c>
      <c r="S355" s="26">
        <v>78</v>
      </c>
      <c r="T355" t="s">
        <v>91</v>
      </c>
    </row>
    <row r="356" spans="1:20" x14ac:dyDescent="0.2">
      <c r="A356" s="28" t="s">
        <v>22</v>
      </c>
      <c r="B356" s="18">
        <v>8.2899999999999991</v>
      </c>
      <c r="C356" s="18">
        <v>3</v>
      </c>
      <c r="D356" s="28" t="s">
        <v>9</v>
      </c>
      <c r="E356" s="5">
        <v>5</v>
      </c>
      <c r="F356" s="30">
        <v>9.9999999999999978E-2</v>
      </c>
      <c r="G356" s="5">
        <v>0.5</v>
      </c>
      <c r="H356" s="30">
        <v>0.8</v>
      </c>
      <c r="I356" s="14">
        <v>0.75</v>
      </c>
      <c r="J356" s="12">
        <v>0.9</v>
      </c>
      <c r="K356" s="29">
        <v>0.10000000000000009</v>
      </c>
      <c r="L356" s="29">
        <v>0.40000000000000036</v>
      </c>
      <c r="M356">
        <f>(H356-0.79621118)/0.104759364</f>
        <v>3.6166886236537542E-2</v>
      </c>
      <c r="N356" t="s">
        <v>83</v>
      </c>
      <c r="O356" s="25" t="s">
        <v>85</v>
      </c>
      <c r="P356" s="12">
        <v>0.35</v>
      </c>
      <c r="Q356" t="str">
        <f t="shared" si="5"/>
        <v>medium5</v>
      </c>
      <c r="R356" s="5">
        <v>4</v>
      </c>
      <c r="S356" s="26">
        <v>33</v>
      </c>
      <c r="T356" t="s">
        <v>94</v>
      </c>
    </row>
    <row r="357" spans="1:20" x14ac:dyDescent="0.2">
      <c r="A357" s="28" t="s">
        <v>22</v>
      </c>
      <c r="B357" s="18">
        <v>8.2899999999999991</v>
      </c>
      <c r="C357" s="18">
        <v>3</v>
      </c>
      <c r="D357" s="28" t="s">
        <v>9</v>
      </c>
      <c r="E357" s="5">
        <v>8</v>
      </c>
      <c r="F357" s="28">
        <v>5.0000000000000044E-2</v>
      </c>
      <c r="G357" s="5">
        <v>0.20000000000000018</v>
      </c>
      <c r="H357" s="28">
        <v>0.75</v>
      </c>
      <c r="I357" s="14">
        <v>0.75</v>
      </c>
      <c r="J357" s="5">
        <v>0.8</v>
      </c>
      <c r="K357" s="29">
        <v>0.10000000000000009</v>
      </c>
      <c r="L357" s="29">
        <v>0.40000000000000036</v>
      </c>
      <c r="M357">
        <f>(H357-0.722919255)/0.136492219</f>
        <v>0.19840504607812126</v>
      </c>
      <c r="N357" t="s">
        <v>83</v>
      </c>
      <c r="O357" s="25" t="s">
        <v>85</v>
      </c>
      <c r="P357" s="12">
        <v>0.35</v>
      </c>
      <c r="Q357" t="str">
        <f t="shared" si="5"/>
        <v>medium8</v>
      </c>
      <c r="R357" s="5">
        <v>4</v>
      </c>
      <c r="S357" s="26">
        <v>33</v>
      </c>
      <c r="T357" t="s">
        <v>94</v>
      </c>
    </row>
    <row r="358" spans="1:20" x14ac:dyDescent="0.2">
      <c r="A358" s="28" t="s">
        <v>22</v>
      </c>
      <c r="B358" s="18">
        <v>8.2899999999999991</v>
      </c>
      <c r="C358" s="18">
        <v>3</v>
      </c>
      <c r="D358" s="28" t="s">
        <v>9</v>
      </c>
      <c r="E358" s="5">
        <v>11</v>
      </c>
      <c r="F358" s="28">
        <v>0.15000000000000002</v>
      </c>
      <c r="G358" s="5">
        <v>0.5</v>
      </c>
      <c r="H358" s="28">
        <v>0.7</v>
      </c>
      <c r="I358" s="14">
        <v>0.75</v>
      </c>
      <c r="J358" s="5">
        <v>0.85</v>
      </c>
      <c r="K358" s="29">
        <v>0.10000000000000009</v>
      </c>
      <c r="L358" s="29">
        <v>0.40000000000000036</v>
      </c>
      <c r="M358">
        <f>(H358-0.586273292)/0.138419652</f>
        <v>0.82160810518437044</v>
      </c>
      <c r="N358" t="s">
        <v>84</v>
      </c>
      <c r="O358" s="25" t="s">
        <v>85</v>
      </c>
      <c r="P358" s="12">
        <v>0.35</v>
      </c>
      <c r="Q358" t="str">
        <f t="shared" si="5"/>
        <v>high11</v>
      </c>
      <c r="R358" s="5">
        <v>4</v>
      </c>
      <c r="S358" s="26">
        <v>33</v>
      </c>
      <c r="T358" t="s">
        <v>94</v>
      </c>
    </row>
    <row r="359" spans="1:20" x14ac:dyDescent="0.2">
      <c r="A359" s="28" t="s">
        <v>23</v>
      </c>
      <c r="B359" s="18">
        <v>6.18</v>
      </c>
      <c r="C359" s="18">
        <v>2</v>
      </c>
      <c r="D359" s="28" t="s">
        <v>10</v>
      </c>
      <c r="E359" s="5">
        <v>5</v>
      </c>
      <c r="F359" s="30">
        <v>0.13</v>
      </c>
      <c r="G359" s="5">
        <v>0.46428571428571425</v>
      </c>
      <c r="H359" s="30">
        <v>0.72</v>
      </c>
      <c r="I359" s="14">
        <v>0.56000000000000005</v>
      </c>
      <c r="J359" s="12">
        <v>0.85</v>
      </c>
      <c r="K359" s="29">
        <v>0.13333333333333316</v>
      </c>
      <c r="L359" s="29">
        <v>0.31746031746031717</v>
      </c>
      <c r="M359">
        <f>(H359-0.79621118)/0.104759364</f>
        <v>-0.72748799811346743</v>
      </c>
      <c r="N359" t="s">
        <v>82</v>
      </c>
      <c r="O359" s="25" t="s">
        <v>85</v>
      </c>
      <c r="P359" s="12">
        <v>0</v>
      </c>
      <c r="Q359" t="str">
        <f t="shared" si="5"/>
        <v>low5</v>
      </c>
      <c r="R359" s="5">
        <v>9</v>
      </c>
      <c r="S359" s="26">
        <v>66</v>
      </c>
      <c r="T359" t="s">
        <v>94</v>
      </c>
    </row>
    <row r="360" spans="1:20" x14ac:dyDescent="0.2">
      <c r="A360" s="28" t="s">
        <v>23</v>
      </c>
      <c r="B360" s="18">
        <v>6.18</v>
      </c>
      <c r="C360" s="18">
        <v>2</v>
      </c>
      <c r="D360" s="28" t="s">
        <v>10</v>
      </c>
      <c r="E360" s="5">
        <v>8</v>
      </c>
      <c r="F360" s="28">
        <v>6.9999999999999951E-2</v>
      </c>
      <c r="G360" s="5">
        <v>0.21212121212121199</v>
      </c>
      <c r="H360" s="28">
        <v>0.67</v>
      </c>
      <c r="I360" s="14">
        <v>0.56000000000000005</v>
      </c>
      <c r="J360" s="5">
        <v>0.74</v>
      </c>
      <c r="K360" s="29">
        <v>0.13333333333333316</v>
      </c>
      <c r="L360" s="29">
        <v>0.31746031746031717</v>
      </c>
      <c r="M360">
        <f>(H360-0.722919255)/0.136492219</f>
        <v>-0.38770895064721561</v>
      </c>
      <c r="N360" t="s">
        <v>82</v>
      </c>
      <c r="O360" s="25" t="s">
        <v>85</v>
      </c>
      <c r="P360" s="12">
        <v>0</v>
      </c>
      <c r="Q360" t="str">
        <f t="shared" si="5"/>
        <v>low8</v>
      </c>
      <c r="R360" s="5">
        <v>9</v>
      </c>
      <c r="S360" s="26">
        <v>66</v>
      </c>
      <c r="T360" t="s">
        <v>94</v>
      </c>
    </row>
    <row r="361" spans="1:20" x14ac:dyDescent="0.2">
      <c r="A361" s="28" t="s">
        <v>23</v>
      </c>
      <c r="B361" s="18">
        <v>6.18</v>
      </c>
      <c r="C361" s="18">
        <v>2</v>
      </c>
      <c r="D361" s="28" t="s">
        <v>10</v>
      </c>
      <c r="E361" s="5">
        <v>11</v>
      </c>
      <c r="F361" s="28">
        <v>0.20000000000000007</v>
      </c>
      <c r="G361" s="5">
        <v>0.30769230769230776</v>
      </c>
      <c r="H361" s="28">
        <v>0.35</v>
      </c>
      <c r="I361" s="14">
        <v>0.56000000000000005</v>
      </c>
      <c r="J361" s="5">
        <v>0.55000000000000004</v>
      </c>
      <c r="K361" s="29">
        <v>0.13333333333333316</v>
      </c>
      <c r="L361" s="29">
        <v>0.31746031746031717</v>
      </c>
      <c r="M361">
        <f>(H361-0.586273292)/0.138419652</f>
        <v>-1.706934590472746</v>
      </c>
      <c r="N361" t="s">
        <v>82</v>
      </c>
      <c r="O361" s="25" t="s">
        <v>85</v>
      </c>
      <c r="P361" s="12">
        <v>0</v>
      </c>
      <c r="Q361" t="str">
        <f t="shared" si="5"/>
        <v>low11</v>
      </c>
      <c r="R361" s="5">
        <v>9</v>
      </c>
      <c r="S361" s="26">
        <v>66</v>
      </c>
      <c r="T361" t="s">
        <v>94</v>
      </c>
    </row>
    <row r="362" spans="1:20" x14ac:dyDescent="0.2">
      <c r="A362" s="28" t="s">
        <v>61</v>
      </c>
      <c r="B362" s="19">
        <v>5.4356164383561643</v>
      </c>
      <c r="C362" s="18">
        <v>1</v>
      </c>
      <c r="D362" s="28" t="s">
        <v>9</v>
      </c>
      <c r="E362" s="5">
        <v>5</v>
      </c>
      <c r="F362" s="30">
        <v>0.10000000000000009</v>
      </c>
      <c r="G362" s="5">
        <v>0.33333333333333359</v>
      </c>
      <c r="H362" s="30">
        <v>0.7</v>
      </c>
      <c r="I362" s="21">
        <v>0.55000000000000004</v>
      </c>
      <c r="J362" s="12">
        <v>0.8</v>
      </c>
      <c r="K362" s="29">
        <v>3.3333333333333361E-2</v>
      </c>
      <c r="L362" s="29">
        <v>8.6956521739130682E-2</v>
      </c>
      <c r="M362">
        <f>(H362-0.79621118)/0.104759364</f>
        <v>-0.91840171920096869</v>
      </c>
      <c r="N362" t="s">
        <v>82</v>
      </c>
      <c r="O362" s="25" t="s">
        <v>85</v>
      </c>
      <c r="P362" s="5">
        <v>0.35</v>
      </c>
      <c r="Q362" t="str">
        <f t="shared" si="5"/>
        <v>low5</v>
      </c>
      <c r="R362" s="5">
        <v>10</v>
      </c>
      <c r="S362" s="26">
        <v>46</v>
      </c>
      <c r="T362" t="s">
        <v>98</v>
      </c>
    </row>
    <row r="363" spans="1:20" x14ac:dyDescent="0.2">
      <c r="A363" s="28" t="s">
        <v>61</v>
      </c>
      <c r="B363" s="19">
        <v>5.4356164383561643</v>
      </c>
      <c r="C363" s="18">
        <v>1</v>
      </c>
      <c r="D363" s="28" t="s">
        <v>9</v>
      </c>
      <c r="E363" s="5">
        <v>8</v>
      </c>
      <c r="F363" s="28">
        <v>0</v>
      </c>
      <c r="G363" s="5">
        <v>0</v>
      </c>
      <c r="H363" s="28">
        <v>0.7</v>
      </c>
      <c r="I363" s="21">
        <v>0.55000000000000004</v>
      </c>
      <c r="J363" s="5">
        <v>0.7</v>
      </c>
      <c r="K363" s="29">
        <v>3.3333333333333361E-2</v>
      </c>
      <c r="L363" s="29">
        <v>8.6956521739130682E-2</v>
      </c>
      <c r="M363">
        <f>(H363-0.722919255)/0.136492219</f>
        <v>-0.16791620187521478</v>
      </c>
      <c r="N363" t="s">
        <v>82</v>
      </c>
      <c r="O363" s="25" t="s">
        <v>85</v>
      </c>
      <c r="P363" s="5">
        <v>0.35</v>
      </c>
      <c r="Q363" t="str">
        <f t="shared" si="5"/>
        <v>low8</v>
      </c>
      <c r="R363" s="5">
        <v>10</v>
      </c>
      <c r="S363" s="26">
        <v>46</v>
      </c>
      <c r="T363" t="s">
        <v>98</v>
      </c>
    </row>
    <row r="364" spans="1:20" x14ac:dyDescent="0.2">
      <c r="A364" s="28" t="s">
        <v>61</v>
      </c>
      <c r="B364" s="19">
        <v>5.4356164383561643</v>
      </c>
      <c r="C364" s="18">
        <v>1</v>
      </c>
      <c r="D364" s="28" t="s">
        <v>9</v>
      </c>
      <c r="E364" s="5">
        <v>11</v>
      </c>
      <c r="F364" s="28">
        <v>0</v>
      </c>
      <c r="G364" s="5">
        <v>0</v>
      </c>
      <c r="H364" s="28">
        <v>0.45</v>
      </c>
      <c r="I364" s="21">
        <v>0.55000000000000004</v>
      </c>
      <c r="J364" s="5">
        <v>0.45</v>
      </c>
      <c r="K364" s="29">
        <v>3.3333333333333361E-2</v>
      </c>
      <c r="L364" s="29">
        <v>8.6956521739130682E-2</v>
      </c>
      <c r="M364">
        <f>(H364-0.586273292)/0.138419652</f>
        <v>-0.98449382028499821</v>
      </c>
      <c r="N364" t="s">
        <v>82</v>
      </c>
      <c r="O364" s="25" t="s">
        <v>85</v>
      </c>
      <c r="P364" s="5">
        <v>0.35</v>
      </c>
      <c r="Q364" t="str">
        <f t="shared" si="5"/>
        <v>low11</v>
      </c>
      <c r="R364" s="5">
        <v>10</v>
      </c>
      <c r="S364" s="26">
        <v>46</v>
      </c>
      <c r="T364" t="s">
        <v>98</v>
      </c>
    </row>
    <row r="365" spans="1:20" x14ac:dyDescent="0.2">
      <c r="A365" s="28" t="s">
        <v>26</v>
      </c>
      <c r="B365" s="18">
        <v>5.41</v>
      </c>
      <c r="C365" s="18">
        <v>1</v>
      </c>
      <c r="D365" s="28" t="s">
        <v>9</v>
      </c>
      <c r="E365" s="5">
        <v>5</v>
      </c>
      <c r="F365" s="28">
        <v>-0.30000000000000004</v>
      </c>
      <c r="G365" s="5">
        <v>-1.5000000000000004</v>
      </c>
      <c r="H365" s="28">
        <v>0.8</v>
      </c>
      <c r="I365" s="21">
        <v>0.45</v>
      </c>
      <c r="J365" s="5">
        <v>0.5</v>
      </c>
      <c r="K365" s="29">
        <v>1.666666666666668E-2</v>
      </c>
      <c r="L365" s="29">
        <v>3.2258064516129031E-2</v>
      </c>
      <c r="M365">
        <f>(H365-0.79621118)/0.104759364</f>
        <v>3.6166886236537542E-2</v>
      </c>
      <c r="N365" t="s">
        <v>83</v>
      </c>
      <c r="O365" s="25" t="s">
        <v>85</v>
      </c>
      <c r="P365" s="5">
        <v>0.2</v>
      </c>
      <c r="Q365" t="str">
        <f t="shared" si="5"/>
        <v>medium5</v>
      </c>
      <c r="R365" s="5">
        <v>8</v>
      </c>
      <c r="S365" s="26">
        <v>24</v>
      </c>
      <c r="T365" t="s">
        <v>91</v>
      </c>
    </row>
    <row r="366" spans="1:20" x14ac:dyDescent="0.2">
      <c r="A366" s="28" t="s">
        <v>26</v>
      </c>
      <c r="B366" s="18">
        <v>5.41</v>
      </c>
      <c r="C366" s="18">
        <v>1</v>
      </c>
      <c r="D366" s="28" t="s">
        <v>9</v>
      </c>
      <c r="E366" s="5">
        <v>8</v>
      </c>
      <c r="F366" s="28">
        <v>0.10000000000000003</v>
      </c>
      <c r="G366" s="5">
        <v>0.15384615384615388</v>
      </c>
      <c r="H366" s="28">
        <v>0.35</v>
      </c>
      <c r="I366" s="21">
        <v>0.45</v>
      </c>
      <c r="J366" s="5">
        <v>0.45</v>
      </c>
      <c r="K366" s="29">
        <v>1.666666666666668E-2</v>
      </c>
      <c r="L366" s="29">
        <v>3.2258064516129031E-2</v>
      </c>
      <c r="M366">
        <f>(H366-0.722919255)/0.136492219</f>
        <v>-2.7321649375485646</v>
      </c>
      <c r="N366" t="s">
        <v>82</v>
      </c>
      <c r="O366" s="25" t="s">
        <v>85</v>
      </c>
      <c r="P366" s="5">
        <v>0.2</v>
      </c>
      <c r="Q366" t="str">
        <f t="shared" si="5"/>
        <v>low8</v>
      </c>
      <c r="R366" s="5">
        <v>8</v>
      </c>
      <c r="S366" s="26">
        <v>24</v>
      </c>
      <c r="T366" t="s">
        <v>91</v>
      </c>
    </row>
    <row r="367" spans="1:20" x14ac:dyDescent="0.2">
      <c r="A367" s="28" t="s">
        <v>26</v>
      </c>
      <c r="B367" s="18">
        <v>5.41</v>
      </c>
      <c r="C367" s="18">
        <v>1</v>
      </c>
      <c r="D367" s="28" t="s">
        <v>9</v>
      </c>
      <c r="E367" s="5">
        <v>11</v>
      </c>
      <c r="F367" s="28">
        <v>0.25000000000000006</v>
      </c>
      <c r="G367" s="5">
        <v>0.35714285714285726</v>
      </c>
      <c r="H367" s="28">
        <v>0.3</v>
      </c>
      <c r="I367" s="21">
        <v>0.45</v>
      </c>
      <c r="J367" s="5">
        <v>0.55000000000000004</v>
      </c>
      <c r="K367" s="29">
        <v>1.666666666666668E-2</v>
      </c>
      <c r="L367" s="29">
        <v>3.2258064516129031E-2</v>
      </c>
      <c r="M367">
        <f>(H367-0.586273292)/0.138419652</f>
        <v>-2.0681549755666198</v>
      </c>
      <c r="N367" t="s">
        <v>82</v>
      </c>
      <c r="O367" s="25" t="s">
        <v>85</v>
      </c>
      <c r="P367" s="5">
        <v>0.2</v>
      </c>
      <c r="Q367" t="str">
        <f t="shared" ref="Q367:Q430" si="6">CONCATENATE(N367,E367)</f>
        <v>low11</v>
      </c>
      <c r="R367" s="5">
        <v>8</v>
      </c>
      <c r="S367" s="26">
        <v>24</v>
      </c>
      <c r="T367" t="s">
        <v>91</v>
      </c>
    </row>
    <row r="368" spans="1:20" x14ac:dyDescent="0.2">
      <c r="A368" s="28" t="s">
        <v>27</v>
      </c>
      <c r="B368" s="18">
        <v>8.17</v>
      </c>
      <c r="C368" s="18">
        <v>3</v>
      </c>
      <c r="D368" s="28" t="s">
        <v>9</v>
      </c>
      <c r="E368" s="5">
        <v>5</v>
      </c>
      <c r="F368" s="28">
        <v>9.9999999999999978E-2</v>
      </c>
      <c r="G368" s="5">
        <v>0.39999999999999991</v>
      </c>
      <c r="H368" s="28">
        <v>0.75</v>
      </c>
      <c r="I368" s="21">
        <v>0.8</v>
      </c>
      <c r="J368" s="5">
        <v>0.85</v>
      </c>
      <c r="K368" s="29">
        <v>9.9999999999999936E-2</v>
      </c>
      <c r="L368" s="29">
        <v>0.29999999999999988</v>
      </c>
      <c r="M368">
        <f>(H368-0.79621118)/0.104759364</f>
        <v>-0.44111741648221559</v>
      </c>
      <c r="N368" t="s">
        <v>83</v>
      </c>
      <c r="O368" s="25" t="s">
        <v>85</v>
      </c>
      <c r="P368" s="5">
        <v>0.5</v>
      </c>
      <c r="Q368" t="str">
        <f t="shared" si="6"/>
        <v>medium5</v>
      </c>
      <c r="R368" s="5">
        <v>9</v>
      </c>
      <c r="S368" s="26">
        <v>86</v>
      </c>
      <c r="T368" t="s">
        <v>91</v>
      </c>
    </row>
    <row r="369" spans="1:20" x14ac:dyDescent="0.2">
      <c r="A369" s="28" t="s">
        <v>27</v>
      </c>
      <c r="B369" s="18">
        <v>8.17</v>
      </c>
      <c r="C369" s="18">
        <v>3</v>
      </c>
      <c r="D369" s="28" t="s">
        <v>9</v>
      </c>
      <c r="E369" s="5">
        <v>8</v>
      </c>
      <c r="F369" s="28">
        <v>-9.9999999999999978E-2</v>
      </c>
      <c r="G369" s="5">
        <v>-0.39999999999999991</v>
      </c>
      <c r="H369" s="28">
        <v>0.75</v>
      </c>
      <c r="I369" s="21">
        <v>0.8</v>
      </c>
      <c r="J369" s="5">
        <v>0.65</v>
      </c>
      <c r="K369" s="29">
        <v>9.9999999999999936E-2</v>
      </c>
      <c r="L369" s="29">
        <v>0.29999999999999988</v>
      </c>
      <c r="M369">
        <f>(H369-0.722919255)/0.136492219</f>
        <v>0.19840504607812126</v>
      </c>
      <c r="N369" t="s">
        <v>83</v>
      </c>
      <c r="O369" s="25" t="s">
        <v>85</v>
      </c>
      <c r="P369" s="5">
        <v>0.5</v>
      </c>
      <c r="Q369" t="str">
        <f t="shared" si="6"/>
        <v>medium8</v>
      </c>
      <c r="R369" s="5">
        <v>9</v>
      </c>
      <c r="S369" s="26">
        <v>86</v>
      </c>
      <c r="T369" t="s">
        <v>91</v>
      </c>
    </row>
    <row r="370" spans="1:20" x14ac:dyDescent="0.2">
      <c r="A370" s="28" t="s">
        <v>27</v>
      </c>
      <c r="B370" s="18">
        <v>8.17</v>
      </c>
      <c r="C370" s="18">
        <v>3</v>
      </c>
      <c r="D370" s="28" t="s">
        <v>9</v>
      </c>
      <c r="E370" s="5">
        <v>11</v>
      </c>
      <c r="F370" s="28">
        <v>0.30000000000000004</v>
      </c>
      <c r="G370" s="5">
        <v>0.60000000000000009</v>
      </c>
      <c r="H370" s="28">
        <v>0.5</v>
      </c>
      <c r="I370" s="21">
        <v>0.8</v>
      </c>
      <c r="J370" s="5">
        <v>0.8</v>
      </c>
      <c r="K370" s="29">
        <v>9.9999999999999936E-2</v>
      </c>
      <c r="L370" s="29">
        <v>0.29999999999999988</v>
      </c>
      <c r="M370">
        <f>(H370-0.586273292)/0.138419652</f>
        <v>-0.62327343519112444</v>
      </c>
      <c r="N370" t="s">
        <v>82</v>
      </c>
      <c r="O370" s="25" t="s">
        <v>85</v>
      </c>
      <c r="P370" s="5">
        <v>0.5</v>
      </c>
      <c r="Q370" t="str">
        <f t="shared" si="6"/>
        <v>low11</v>
      </c>
      <c r="R370" s="5">
        <v>9</v>
      </c>
      <c r="S370" s="26">
        <v>86</v>
      </c>
      <c r="T370" t="s">
        <v>91</v>
      </c>
    </row>
    <row r="371" spans="1:20" x14ac:dyDescent="0.2">
      <c r="A371" s="28" t="s">
        <v>37</v>
      </c>
      <c r="B371" s="18">
        <v>5.26</v>
      </c>
      <c r="C371" s="18">
        <v>1</v>
      </c>
      <c r="D371" s="28" t="s">
        <v>9</v>
      </c>
      <c r="E371" s="5">
        <v>5</v>
      </c>
      <c r="F371" s="28">
        <v>0.15000000000000002</v>
      </c>
      <c r="G371" s="5">
        <v>0.5</v>
      </c>
      <c r="H371" s="28">
        <v>0.7</v>
      </c>
      <c r="I371" s="21">
        <v>0.65</v>
      </c>
      <c r="J371" s="5">
        <v>0.85</v>
      </c>
      <c r="K371" s="29">
        <v>0.21666666666666665</v>
      </c>
      <c r="L371" s="29">
        <v>0.5199999999999998</v>
      </c>
      <c r="M371">
        <f>(H371-0.79621118)/0.104759364</f>
        <v>-0.91840171920096869</v>
      </c>
      <c r="N371" t="s">
        <v>82</v>
      </c>
      <c r="O371" s="25" t="s">
        <v>85</v>
      </c>
      <c r="P371" s="5">
        <v>0.5</v>
      </c>
      <c r="Q371" t="str">
        <f t="shared" si="6"/>
        <v>low5</v>
      </c>
      <c r="R371" s="21">
        <v>10</v>
      </c>
      <c r="S371" s="26">
        <v>24</v>
      </c>
      <c r="T371" t="s">
        <v>91</v>
      </c>
    </row>
    <row r="372" spans="1:20" x14ac:dyDescent="0.2">
      <c r="A372" s="28" t="s">
        <v>37</v>
      </c>
      <c r="B372" s="18">
        <v>5.26</v>
      </c>
      <c r="C372" s="18">
        <v>1</v>
      </c>
      <c r="D372" s="28" t="s">
        <v>9</v>
      </c>
      <c r="E372" s="5">
        <v>8</v>
      </c>
      <c r="F372" s="28">
        <v>0.4</v>
      </c>
      <c r="G372" s="5">
        <v>0.8</v>
      </c>
      <c r="H372" s="28">
        <v>0.5</v>
      </c>
      <c r="I372" s="21">
        <v>0.65</v>
      </c>
      <c r="J372" s="5">
        <v>0.9</v>
      </c>
      <c r="K372" s="29">
        <v>0.21666666666666665</v>
      </c>
      <c r="L372" s="29">
        <v>0.5199999999999998</v>
      </c>
      <c r="M372">
        <f>(H372-0.722919255)/0.136492219</f>
        <v>-1.6332011936885573</v>
      </c>
      <c r="N372" t="s">
        <v>82</v>
      </c>
      <c r="O372" s="25" t="s">
        <v>85</v>
      </c>
      <c r="P372" s="5">
        <v>0.5</v>
      </c>
      <c r="Q372" t="str">
        <f t="shared" si="6"/>
        <v>low8</v>
      </c>
      <c r="R372" s="21">
        <v>10</v>
      </c>
      <c r="S372" s="26">
        <v>24</v>
      </c>
      <c r="T372" t="s">
        <v>91</v>
      </c>
    </row>
    <row r="373" spans="1:20" x14ac:dyDescent="0.2">
      <c r="A373" s="28" t="s">
        <v>37</v>
      </c>
      <c r="B373" s="18">
        <v>5.26</v>
      </c>
      <c r="C373" s="18">
        <v>1</v>
      </c>
      <c r="D373" s="28" t="s">
        <v>9</v>
      </c>
      <c r="E373" s="5">
        <v>11</v>
      </c>
      <c r="F373" s="28">
        <v>9.9999999999999978E-2</v>
      </c>
      <c r="G373" s="5">
        <v>0.22222222222222218</v>
      </c>
      <c r="H373" s="28">
        <v>0.55000000000000004</v>
      </c>
      <c r="I373" s="21">
        <v>0.65</v>
      </c>
      <c r="J373" s="5">
        <v>0.65</v>
      </c>
      <c r="K373" s="29">
        <v>0.21666666666666665</v>
      </c>
      <c r="L373" s="29">
        <v>0.5199999999999998</v>
      </c>
      <c r="M373">
        <f>(H373-0.586273292)/0.138419652</f>
        <v>-0.26205305009725033</v>
      </c>
      <c r="N373" t="s">
        <v>82</v>
      </c>
      <c r="O373" s="25" t="s">
        <v>85</v>
      </c>
      <c r="P373" s="5">
        <v>0.5</v>
      </c>
      <c r="Q373" t="str">
        <f t="shared" si="6"/>
        <v>low11</v>
      </c>
      <c r="R373" s="21">
        <v>10</v>
      </c>
      <c r="S373" s="26">
        <v>24</v>
      </c>
      <c r="T373" t="s">
        <v>91</v>
      </c>
    </row>
    <row r="374" spans="1:20" x14ac:dyDescent="0.2">
      <c r="A374" s="28" t="s">
        <v>62</v>
      </c>
      <c r="B374" s="19">
        <v>5.3342465753424655</v>
      </c>
      <c r="C374" s="18">
        <v>1</v>
      </c>
      <c r="D374" s="28" t="s">
        <v>9</v>
      </c>
      <c r="E374" s="5">
        <v>5</v>
      </c>
      <c r="F374" s="28">
        <v>9.9999999999999978E-2</v>
      </c>
      <c r="G374" s="5">
        <v>0.5</v>
      </c>
      <c r="H374" s="28">
        <v>0.8</v>
      </c>
      <c r="I374" s="21">
        <v>0.7</v>
      </c>
      <c r="J374" s="5">
        <v>0.9</v>
      </c>
      <c r="K374" s="29">
        <v>0.16666666666666666</v>
      </c>
      <c r="L374" s="29">
        <v>0.52631578947368429</v>
      </c>
      <c r="M374">
        <f>(H374-0.79621118)/0.104759364</f>
        <v>3.6166886236537542E-2</v>
      </c>
      <c r="N374" t="s">
        <v>83</v>
      </c>
      <c r="O374" s="25" t="s">
        <v>85</v>
      </c>
      <c r="P374" s="5">
        <v>0.55000000000000004</v>
      </c>
      <c r="Q374" t="str">
        <f t="shared" si="6"/>
        <v>medium5</v>
      </c>
      <c r="R374" s="21">
        <v>10</v>
      </c>
      <c r="S374" s="26">
        <v>19</v>
      </c>
      <c r="T374" t="s">
        <v>91</v>
      </c>
    </row>
    <row r="375" spans="1:20" x14ac:dyDescent="0.2">
      <c r="A375" s="28" t="s">
        <v>62</v>
      </c>
      <c r="B375" s="19">
        <v>5.3342465753424655</v>
      </c>
      <c r="C375" s="18">
        <v>1</v>
      </c>
      <c r="D375" s="28" t="s">
        <v>9</v>
      </c>
      <c r="E375" s="5">
        <v>8</v>
      </c>
      <c r="F375" s="28">
        <v>9.9999999999999978E-2</v>
      </c>
      <c r="G375" s="5">
        <v>0.39999999999999991</v>
      </c>
      <c r="H375" s="28">
        <v>0.75</v>
      </c>
      <c r="I375" s="21">
        <v>0.7</v>
      </c>
      <c r="J375" s="5">
        <v>0.85</v>
      </c>
      <c r="K375" s="29">
        <v>0.16666666666666666</v>
      </c>
      <c r="L375" s="29">
        <v>0.52631578947368429</v>
      </c>
      <c r="M375">
        <f>(H375-0.722919255)/0.136492219</f>
        <v>0.19840504607812126</v>
      </c>
      <c r="N375" t="s">
        <v>83</v>
      </c>
      <c r="O375" s="25" t="s">
        <v>85</v>
      </c>
      <c r="P375" s="5">
        <v>0.55000000000000004</v>
      </c>
      <c r="Q375" t="str">
        <f t="shared" si="6"/>
        <v>medium8</v>
      </c>
      <c r="R375" s="21">
        <v>10</v>
      </c>
      <c r="S375" s="26">
        <v>19</v>
      </c>
      <c r="T375" t="s">
        <v>91</v>
      </c>
    </row>
    <row r="376" spans="1:20" x14ac:dyDescent="0.2">
      <c r="A376" s="28" t="s">
        <v>62</v>
      </c>
      <c r="B376" s="19">
        <v>5.3342465753424655</v>
      </c>
      <c r="C376" s="18">
        <v>1</v>
      </c>
      <c r="D376" s="28" t="s">
        <v>9</v>
      </c>
      <c r="E376" s="5">
        <v>11</v>
      </c>
      <c r="F376" s="28">
        <v>0.30000000000000004</v>
      </c>
      <c r="G376" s="5">
        <v>0.60000000000000009</v>
      </c>
      <c r="H376" s="28">
        <v>0.5</v>
      </c>
      <c r="I376" s="21">
        <v>0.7</v>
      </c>
      <c r="J376" s="5">
        <v>0.8</v>
      </c>
      <c r="K376" s="29">
        <v>0.16666666666666666</v>
      </c>
      <c r="L376" s="29">
        <v>0.52631578947368429</v>
      </c>
      <c r="M376">
        <f>(H376-0.586273292)/0.138419652</f>
        <v>-0.62327343519112444</v>
      </c>
      <c r="N376" t="s">
        <v>82</v>
      </c>
      <c r="O376" s="25" t="s">
        <v>85</v>
      </c>
      <c r="P376" s="5">
        <v>0.55000000000000004</v>
      </c>
      <c r="Q376" t="str">
        <f t="shared" si="6"/>
        <v>low11</v>
      </c>
      <c r="R376" s="21">
        <v>10</v>
      </c>
      <c r="S376" s="26">
        <v>19</v>
      </c>
      <c r="T376" t="s">
        <v>91</v>
      </c>
    </row>
    <row r="377" spans="1:20" x14ac:dyDescent="0.2">
      <c r="A377" s="28" t="s">
        <v>38</v>
      </c>
      <c r="B377" s="18">
        <v>6.67</v>
      </c>
      <c r="C377" s="18">
        <v>2</v>
      </c>
      <c r="D377" s="28" t="s">
        <v>9</v>
      </c>
      <c r="E377" s="5">
        <v>5</v>
      </c>
      <c r="F377" s="28">
        <v>0.15000000000000002</v>
      </c>
      <c r="G377" s="5">
        <v>0.60000000000000009</v>
      </c>
      <c r="H377" s="28">
        <v>0.75</v>
      </c>
      <c r="I377" s="21">
        <v>0.75</v>
      </c>
      <c r="J377" s="5">
        <v>0.9</v>
      </c>
      <c r="K377" s="29">
        <v>9.9999999999999936E-2</v>
      </c>
      <c r="L377" s="29">
        <v>0.29999999999999988</v>
      </c>
      <c r="M377">
        <f>(H377-0.79621118)/0.104759364</f>
        <v>-0.44111741648221559</v>
      </c>
      <c r="N377" t="s">
        <v>82</v>
      </c>
      <c r="O377" s="25" t="s">
        <v>85</v>
      </c>
      <c r="P377" s="5">
        <v>0.2</v>
      </c>
      <c r="Q377" t="str">
        <f t="shared" si="6"/>
        <v>low5</v>
      </c>
      <c r="R377" s="5">
        <v>1</v>
      </c>
      <c r="S377" s="26">
        <v>53</v>
      </c>
      <c r="T377" t="s">
        <v>91</v>
      </c>
    </row>
    <row r="378" spans="1:20" x14ac:dyDescent="0.2">
      <c r="A378" s="28" t="s">
        <v>38</v>
      </c>
      <c r="B378" s="18">
        <v>6.67</v>
      </c>
      <c r="C378" s="18">
        <v>2</v>
      </c>
      <c r="D378" s="28" t="s">
        <v>9</v>
      </c>
      <c r="E378" s="5">
        <v>8</v>
      </c>
      <c r="F378" s="28">
        <v>5.0000000000000044E-2</v>
      </c>
      <c r="G378" s="5">
        <v>0.12500000000000011</v>
      </c>
      <c r="H378" s="28">
        <v>0.6</v>
      </c>
      <c r="I378" s="21">
        <v>0.75</v>
      </c>
      <c r="J378" s="5">
        <v>0.65</v>
      </c>
      <c r="K378" s="29">
        <v>9.9999999999999936E-2</v>
      </c>
      <c r="L378" s="29">
        <v>0.29999999999999988</v>
      </c>
      <c r="M378">
        <f>(H378-0.722919255)/0.136492219</f>
        <v>-0.90055869778188602</v>
      </c>
      <c r="N378" t="s">
        <v>82</v>
      </c>
      <c r="O378" s="25" t="s">
        <v>85</v>
      </c>
      <c r="P378" s="5">
        <v>0.2</v>
      </c>
      <c r="Q378" t="str">
        <f t="shared" si="6"/>
        <v>low8</v>
      </c>
      <c r="R378" s="5">
        <v>1</v>
      </c>
      <c r="S378" s="26">
        <v>53</v>
      </c>
      <c r="T378" t="s">
        <v>91</v>
      </c>
    </row>
    <row r="379" spans="1:20" x14ac:dyDescent="0.2">
      <c r="A379" s="28" t="s">
        <v>38</v>
      </c>
      <c r="B379" s="18">
        <v>6.67</v>
      </c>
      <c r="C379" s="18">
        <v>2</v>
      </c>
      <c r="D379" s="28" t="s">
        <v>9</v>
      </c>
      <c r="E379" s="5">
        <v>11</v>
      </c>
      <c r="F379" s="28">
        <v>9.9999999999999978E-2</v>
      </c>
      <c r="G379" s="5">
        <v>0.28571428571428564</v>
      </c>
      <c r="H379" s="28">
        <v>0.65</v>
      </c>
      <c r="I379" s="21">
        <v>0.75</v>
      </c>
      <c r="J379" s="5">
        <v>0.75</v>
      </c>
      <c r="K379" s="29">
        <v>9.9999999999999936E-2</v>
      </c>
      <c r="L379" s="29">
        <v>0.29999999999999988</v>
      </c>
      <c r="M379">
        <f>(H379-0.586273292)/0.138419652</f>
        <v>0.46038772009049711</v>
      </c>
      <c r="N379" t="s">
        <v>83</v>
      </c>
      <c r="O379" s="25" t="s">
        <v>85</v>
      </c>
      <c r="P379" s="5">
        <v>0.2</v>
      </c>
      <c r="Q379" t="str">
        <f t="shared" si="6"/>
        <v>medium11</v>
      </c>
      <c r="R379" s="5">
        <v>1</v>
      </c>
      <c r="S379" s="26">
        <v>53</v>
      </c>
      <c r="T379" t="s">
        <v>91</v>
      </c>
    </row>
    <row r="380" spans="1:20" x14ac:dyDescent="0.2">
      <c r="A380" s="28" t="s">
        <v>28</v>
      </c>
      <c r="B380" s="18">
        <v>5.61</v>
      </c>
      <c r="C380" s="18">
        <v>1</v>
      </c>
      <c r="D380" s="28" t="s">
        <v>10</v>
      </c>
      <c r="E380" s="5">
        <v>5</v>
      </c>
      <c r="F380" s="30">
        <v>0.19999999999999996</v>
      </c>
      <c r="G380" s="5">
        <v>0.57142857142857129</v>
      </c>
      <c r="H380" s="28">
        <v>0.65</v>
      </c>
      <c r="I380" s="21">
        <v>0.65</v>
      </c>
      <c r="J380" s="5">
        <v>0.85</v>
      </c>
      <c r="K380" s="29">
        <v>0</v>
      </c>
      <c r="L380" s="29">
        <v>0</v>
      </c>
      <c r="M380">
        <f>(H380-0.79621118)/0.104759364</f>
        <v>-1.3956860219197207</v>
      </c>
      <c r="N380" t="s">
        <v>82</v>
      </c>
      <c r="O380" s="25" t="s">
        <v>85</v>
      </c>
      <c r="P380" s="5">
        <v>0.2</v>
      </c>
      <c r="Q380" t="str">
        <f t="shared" si="6"/>
        <v>low5</v>
      </c>
      <c r="R380" s="5">
        <v>0</v>
      </c>
      <c r="S380" s="26">
        <v>32</v>
      </c>
      <c r="T380" t="s">
        <v>102</v>
      </c>
    </row>
    <row r="381" spans="1:20" x14ac:dyDescent="0.2">
      <c r="A381" s="28" t="s">
        <v>28</v>
      </c>
      <c r="B381" s="18">
        <v>5.61</v>
      </c>
      <c r="C381" s="18">
        <v>1</v>
      </c>
      <c r="D381" s="28" t="s">
        <v>10</v>
      </c>
      <c r="E381" s="5">
        <v>8</v>
      </c>
      <c r="F381" s="28">
        <v>-0.15000000000000002</v>
      </c>
      <c r="G381" s="5">
        <v>-0.30000000000000004</v>
      </c>
      <c r="H381" s="28">
        <v>0.5</v>
      </c>
      <c r="I381" s="21">
        <v>0.65</v>
      </c>
      <c r="J381" s="5">
        <v>0.35</v>
      </c>
      <c r="K381" s="29">
        <v>0</v>
      </c>
      <c r="L381" s="29">
        <v>0</v>
      </c>
      <c r="M381">
        <f>(H381-0.722919255)/0.136492219</f>
        <v>-1.6332011936885573</v>
      </c>
      <c r="N381" t="s">
        <v>82</v>
      </c>
      <c r="O381" s="25" t="s">
        <v>85</v>
      </c>
      <c r="P381" s="5">
        <v>0.2</v>
      </c>
      <c r="Q381" t="str">
        <f t="shared" si="6"/>
        <v>low8</v>
      </c>
      <c r="R381" s="5">
        <v>0</v>
      </c>
      <c r="S381" s="26">
        <v>32</v>
      </c>
      <c r="T381" t="s">
        <v>102</v>
      </c>
    </row>
    <row r="382" spans="1:20" x14ac:dyDescent="0.2">
      <c r="A382" s="28" t="s">
        <v>28</v>
      </c>
      <c r="B382" s="18">
        <v>5.61</v>
      </c>
      <c r="C382" s="18">
        <v>1</v>
      </c>
      <c r="D382" s="28" t="s">
        <v>10</v>
      </c>
      <c r="E382" s="5">
        <v>11</v>
      </c>
      <c r="F382" s="28">
        <v>-4.9999999999999989E-2</v>
      </c>
      <c r="G382" s="5">
        <v>-9.9999999999999978E-2</v>
      </c>
      <c r="H382" s="28">
        <v>0.5</v>
      </c>
      <c r="I382" s="21">
        <v>0.65</v>
      </c>
      <c r="J382" s="5">
        <v>0.45</v>
      </c>
      <c r="K382" s="29">
        <v>0</v>
      </c>
      <c r="L382" s="29">
        <v>0</v>
      </c>
      <c r="M382">
        <f>(H382-0.586273292)/0.138419652</f>
        <v>-0.62327343519112444</v>
      </c>
      <c r="N382" t="s">
        <v>82</v>
      </c>
      <c r="O382" s="25" t="s">
        <v>85</v>
      </c>
      <c r="P382" s="5">
        <v>0.2</v>
      </c>
      <c r="Q382" t="str">
        <f t="shared" si="6"/>
        <v>low11</v>
      </c>
      <c r="R382" s="5">
        <v>0</v>
      </c>
      <c r="S382" s="26">
        <v>32</v>
      </c>
      <c r="T382" t="s">
        <v>102</v>
      </c>
    </row>
    <row r="383" spans="1:20" x14ac:dyDescent="0.2">
      <c r="A383" s="28" t="s">
        <v>19</v>
      </c>
      <c r="B383" s="18">
        <v>5.5</v>
      </c>
      <c r="C383" s="18">
        <v>1</v>
      </c>
      <c r="D383" s="28" t="s">
        <v>10</v>
      </c>
      <c r="E383" s="5">
        <v>5</v>
      </c>
      <c r="F383" s="28">
        <v>9.9999999999999978E-2</v>
      </c>
      <c r="G383" s="5">
        <v>0.28571428571428564</v>
      </c>
      <c r="H383" s="28">
        <v>0.65</v>
      </c>
      <c r="I383" s="21">
        <v>0.65</v>
      </c>
      <c r="J383" s="5">
        <v>0.75</v>
      </c>
      <c r="K383" s="29">
        <v>8.3333333333333329E-2</v>
      </c>
      <c r="L383" s="29">
        <v>0.26315789473684215</v>
      </c>
      <c r="M383">
        <f>(H383-0.79621118)/0.104759364</f>
        <v>-1.3956860219197207</v>
      </c>
      <c r="N383" t="s">
        <v>82</v>
      </c>
      <c r="O383" s="25" t="s">
        <v>85</v>
      </c>
      <c r="P383" s="5">
        <v>0.4</v>
      </c>
      <c r="Q383" t="str">
        <f t="shared" si="6"/>
        <v>low5</v>
      </c>
      <c r="R383" s="5">
        <v>8</v>
      </c>
      <c r="S383" s="26">
        <v>45</v>
      </c>
      <c r="T383" t="s">
        <v>91</v>
      </c>
    </row>
    <row r="384" spans="1:20" x14ac:dyDescent="0.2">
      <c r="A384" s="28" t="s">
        <v>19</v>
      </c>
      <c r="B384" s="18">
        <v>5.5</v>
      </c>
      <c r="C384" s="18">
        <v>1</v>
      </c>
      <c r="D384" s="28" t="s">
        <v>10</v>
      </c>
      <c r="E384" s="5">
        <v>8</v>
      </c>
      <c r="F384" s="28">
        <v>5.0000000000000044E-2</v>
      </c>
      <c r="G384" s="5">
        <v>0.20000000000000018</v>
      </c>
      <c r="H384" s="28">
        <v>0.75</v>
      </c>
      <c r="I384" s="21">
        <v>0.65</v>
      </c>
      <c r="J384" s="5">
        <v>0.8</v>
      </c>
      <c r="K384" s="29">
        <v>8.3333333333333329E-2</v>
      </c>
      <c r="L384" s="29">
        <v>0.26315789473684215</v>
      </c>
      <c r="M384">
        <f>(H384-0.722919255)/0.136492219</f>
        <v>0.19840504607812126</v>
      </c>
      <c r="N384" t="s">
        <v>83</v>
      </c>
      <c r="O384" s="25" t="s">
        <v>85</v>
      </c>
      <c r="P384" s="5">
        <v>0.4</v>
      </c>
      <c r="Q384" t="str">
        <f t="shared" si="6"/>
        <v>medium8</v>
      </c>
      <c r="R384" s="5">
        <v>8</v>
      </c>
      <c r="S384" s="26">
        <v>45</v>
      </c>
      <c r="T384" t="s">
        <v>91</v>
      </c>
    </row>
    <row r="385" spans="1:20" x14ac:dyDescent="0.2">
      <c r="A385" s="28" t="s">
        <v>19</v>
      </c>
      <c r="B385" s="18">
        <v>5.5</v>
      </c>
      <c r="C385" s="18">
        <v>1</v>
      </c>
      <c r="D385" s="28" t="s">
        <v>10</v>
      </c>
      <c r="E385" s="5">
        <v>11</v>
      </c>
      <c r="F385" s="28">
        <v>9.9999999999999978E-2</v>
      </c>
      <c r="G385" s="5">
        <v>0.28571428571428564</v>
      </c>
      <c r="H385" s="28">
        <v>0.65</v>
      </c>
      <c r="I385" s="21">
        <v>0.65</v>
      </c>
      <c r="J385" s="5">
        <v>0.75</v>
      </c>
      <c r="K385" s="29">
        <v>8.3333333333333329E-2</v>
      </c>
      <c r="L385" s="29">
        <v>0.26315789473684215</v>
      </c>
      <c r="M385">
        <f>(H385-0.586273292)/0.138419652</f>
        <v>0.46038772009049711</v>
      </c>
      <c r="N385" t="s">
        <v>83</v>
      </c>
      <c r="O385" s="25" t="s">
        <v>85</v>
      </c>
      <c r="P385" s="5">
        <v>0.4</v>
      </c>
      <c r="Q385" t="str">
        <f t="shared" si="6"/>
        <v>medium11</v>
      </c>
      <c r="R385" s="5">
        <v>8</v>
      </c>
      <c r="S385" s="26">
        <v>45</v>
      </c>
      <c r="T385" t="s">
        <v>91</v>
      </c>
    </row>
    <row r="386" spans="1:20" x14ac:dyDescent="0.2">
      <c r="A386" s="28" t="s">
        <v>16</v>
      </c>
      <c r="B386" s="18">
        <v>5.45</v>
      </c>
      <c r="C386" s="18">
        <v>1</v>
      </c>
      <c r="D386" s="28" t="s">
        <v>10</v>
      </c>
      <c r="E386" s="5">
        <v>5</v>
      </c>
      <c r="F386" s="28">
        <v>-9.9999999999999978E-2</v>
      </c>
      <c r="G386" s="5">
        <v>-0.66666666666666641</v>
      </c>
      <c r="H386" s="28">
        <v>0.85</v>
      </c>
      <c r="I386" s="21">
        <v>0.65</v>
      </c>
      <c r="J386" s="5">
        <v>0.75</v>
      </c>
      <c r="K386" s="29">
        <v>5.0000000000000044E-2</v>
      </c>
      <c r="L386" s="29">
        <v>0.11538461538461549</v>
      </c>
      <c r="M386">
        <f>(H386-0.79621118)/0.104759364</f>
        <v>0.51345118895528963</v>
      </c>
      <c r="N386" t="s">
        <v>83</v>
      </c>
      <c r="O386" s="25" t="s">
        <v>85</v>
      </c>
      <c r="P386" s="5">
        <v>0.15</v>
      </c>
      <c r="Q386" t="str">
        <f t="shared" si="6"/>
        <v>medium5</v>
      </c>
      <c r="R386" s="5">
        <v>1</v>
      </c>
      <c r="S386" s="26">
        <v>27</v>
      </c>
      <c r="T386" t="s">
        <v>91</v>
      </c>
    </row>
    <row r="387" spans="1:20" x14ac:dyDescent="0.2">
      <c r="A387" s="28" t="s">
        <v>16</v>
      </c>
      <c r="B387" s="18">
        <v>5.45</v>
      </c>
      <c r="C387" s="18">
        <v>1</v>
      </c>
      <c r="D387" s="28" t="s">
        <v>10</v>
      </c>
      <c r="E387" s="5">
        <v>8</v>
      </c>
      <c r="F387" s="28">
        <v>0</v>
      </c>
      <c r="G387" s="5">
        <v>0</v>
      </c>
      <c r="H387" s="28">
        <v>0.55000000000000004</v>
      </c>
      <c r="I387" s="21">
        <v>0.65</v>
      </c>
      <c r="J387" s="5">
        <v>0.55000000000000004</v>
      </c>
      <c r="K387" s="29">
        <v>5.0000000000000044E-2</v>
      </c>
      <c r="L387" s="29">
        <v>0.11538461538461549</v>
      </c>
      <c r="M387">
        <f>(H387-0.722919255)/0.136492219</f>
        <v>-1.2668799457352213</v>
      </c>
      <c r="N387" t="s">
        <v>82</v>
      </c>
      <c r="O387" s="25" t="s">
        <v>85</v>
      </c>
      <c r="P387" s="5">
        <v>0.15</v>
      </c>
      <c r="Q387" t="str">
        <f t="shared" si="6"/>
        <v>low8</v>
      </c>
      <c r="R387" s="5">
        <v>1</v>
      </c>
      <c r="S387" s="26">
        <v>27</v>
      </c>
      <c r="T387" t="s">
        <v>91</v>
      </c>
    </row>
    <row r="388" spans="1:20" x14ac:dyDescent="0.2">
      <c r="A388" s="28" t="s">
        <v>16</v>
      </c>
      <c r="B388" s="18">
        <v>5.45</v>
      </c>
      <c r="C388" s="18">
        <v>1</v>
      </c>
      <c r="D388" s="28" t="s">
        <v>10</v>
      </c>
      <c r="E388" s="5">
        <v>11</v>
      </c>
      <c r="F388" s="28">
        <v>0.25000000000000006</v>
      </c>
      <c r="G388" s="5">
        <v>0.35714285714285726</v>
      </c>
      <c r="H388" s="28">
        <v>0.3</v>
      </c>
      <c r="I388" s="21">
        <v>0.65</v>
      </c>
      <c r="J388" s="5">
        <v>0.55000000000000004</v>
      </c>
      <c r="K388" s="29">
        <v>5.0000000000000044E-2</v>
      </c>
      <c r="L388" s="29">
        <v>0.11538461538461549</v>
      </c>
      <c r="M388">
        <f>(H388-0.586273292)/0.138419652</f>
        <v>-2.0681549755666198</v>
      </c>
      <c r="N388" t="s">
        <v>82</v>
      </c>
      <c r="O388" s="25" t="s">
        <v>85</v>
      </c>
      <c r="P388" s="5">
        <v>0.15</v>
      </c>
      <c r="Q388" t="str">
        <f t="shared" si="6"/>
        <v>low11</v>
      </c>
      <c r="R388" s="5">
        <v>1</v>
      </c>
      <c r="S388" s="26">
        <v>27</v>
      </c>
      <c r="T388" t="s">
        <v>91</v>
      </c>
    </row>
    <row r="389" spans="1:20" x14ac:dyDescent="0.2">
      <c r="A389" s="28" t="s">
        <v>17</v>
      </c>
      <c r="B389" s="18">
        <v>9.19</v>
      </c>
      <c r="C389" s="18">
        <v>3</v>
      </c>
      <c r="D389" s="28" t="s">
        <v>10</v>
      </c>
      <c r="E389" s="5">
        <v>5</v>
      </c>
      <c r="F389" s="28">
        <v>0</v>
      </c>
      <c r="G389" s="5">
        <v>0</v>
      </c>
      <c r="H389" s="28">
        <v>0.85</v>
      </c>
      <c r="I389" s="21">
        <v>0.75</v>
      </c>
      <c r="J389" s="5">
        <v>0.85</v>
      </c>
      <c r="K389" s="29">
        <v>-4.3333333333333446E-2</v>
      </c>
      <c r="L389" s="29">
        <v>-0.23636363636363711</v>
      </c>
      <c r="M389">
        <f>(H389-0.79621118)/0.104759364</f>
        <v>0.51345118895528963</v>
      </c>
      <c r="N389" t="s">
        <v>83</v>
      </c>
      <c r="O389" s="25" t="s">
        <v>86</v>
      </c>
      <c r="P389" s="5">
        <v>0.26</v>
      </c>
      <c r="Q389" t="str">
        <f t="shared" si="6"/>
        <v>medium5</v>
      </c>
      <c r="R389" s="21">
        <v>10</v>
      </c>
      <c r="S389" s="26">
        <v>68</v>
      </c>
      <c r="T389" t="s">
        <v>91</v>
      </c>
    </row>
    <row r="390" spans="1:20" x14ac:dyDescent="0.2">
      <c r="A390" s="28" t="s">
        <v>17</v>
      </c>
      <c r="B390" s="18">
        <v>9.19</v>
      </c>
      <c r="C390" s="18">
        <v>3</v>
      </c>
      <c r="D390" s="28" t="s">
        <v>10</v>
      </c>
      <c r="E390" s="5">
        <v>8</v>
      </c>
      <c r="F390" s="28">
        <v>-1.0000000000000009E-2</v>
      </c>
      <c r="G390" s="5">
        <v>-6.6666666666666721E-2</v>
      </c>
      <c r="H390" s="28">
        <v>0.85</v>
      </c>
      <c r="I390" s="21">
        <v>0.75</v>
      </c>
      <c r="J390" s="5">
        <v>0.84</v>
      </c>
      <c r="K390" s="29">
        <v>-4.3333333333333446E-2</v>
      </c>
      <c r="L390" s="29">
        <v>-0.23636363636363711</v>
      </c>
      <c r="M390">
        <f>(H390-0.722919255)/0.136492219</f>
        <v>0.93104754198479256</v>
      </c>
      <c r="N390" t="s">
        <v>84</v>
      </c>
      <c r="O390" s="25" t="s">
        <v>86</v>
      </c>
      <c r="P390" s="5">
        <v>0.26</v>
      </c>
      <c r="Q390" t="str">
        <f t="shared" si="6"/>
        <v>high8</v>
      </c>
      <c r="R390" s="21">
        <v>10</v>
      </c>
      <c r="S390" s="26">
        <v>68</v>
      </c>
      <c r="T390" t="s">
        <v>91</v>
      </c>
    </row>
    <row r="391" spans="1:20" x14ac:dyDescent="0.2">
      <c r="A391" s="28" t="s">
        <v>17</v>
      </c>
      <c r="B391" s="18">
        <v>9.19</v>
      </c>
      <c r="C391" s="18">
        <v>3</v>
      </c>
      <c r="D391" s="28" t="s">
        <v>10</v>
      </c>
      <c r="E391" s="5">
        <v>11</v>
      </c>
      <c r="F391" s="28">
        <v>-0.12</v>
      </c>
      <c r="G391" s="5">
        <v>-0.48</v>
      </c>
      <c r="H391" s="28">
        <v>0.75</v>
      </c>
      <c r="I391" s="21">
        <v>0.75</v>
      </c>
      <c r="J391" s="5">
        <v>0.63</v>
      </c>
      <c r="K391" s="29">
        <v>-4.3333333333333446E-2</v>
      </c>
      <c r="L391" s="29">
        <v>-0.23636363636363711</v>
      </c>
      <c r="M391">
        <f>(H391-0.586273292)/0.138419652</f>
        <v>1.1828284902782447</v>
      </c>
      <c r="N391" t="s">
        <v>84</v>
      </c>
      <c r="O391" s="25" t="s">
        <v>86</v>
      </c>
      <c r="P391" s="5">
        <v>0.26</v>
      </c>
      <c r="Q391" t="str">
        <f t="shared" si="6"/>
        <v>high11</v>
      </c>
      <c r="R391" s="21">
        <v>10</v>
      </c>
      <c r="S391" s="26">
        <v>68</v>
      </c>
      <c r="T391" t="s">
        <v>91</v>
      </c>
    </row>
    <row r="392" spans="1:20" x14ac:dyDescent="0.2">
      <c r="A392" s="28" t="s">
        <v>18</v>
      </c>
      <c r="B392" s="18">
        <v>5.5</v>
      </c>
      <c r="C392" s="18">
        <v>1</v>
      </c>
      <c r="D392" s="28" t="s">
        <v>10</v>
      </c>
      <c r="E392" s="5">
        <v>5</v>
      </c>
      <c r="F392" s="30">
        <v>-5.0000000000000044E-2</v>
      </c>
      <c r="G392" s="5">
        <v>-0.50000000000000056</v>
      </c>
      <c r="H392" s="30">
        <v>0.9</v>
      </c>
      <c r="I392" s="21">
        <v>0.75</v>
      </c>
      <c r="J392" s="12">
        <v>0.85</v>
      </c>
      <c r="K392" s="29">
        <v>0.10000000000000009</v>
      </c>
      <c r="L392" s="29">
        <v>0.35294117647058854</v>
      </c>
      <c r="M392">
        <f>(H392-0.79621118)/0.104759364</f>
        <v>0.99073549167404273</v>
      </c>
      <c r="N392" t="s">
        <v>84</v>
      </c>
      <c r="O392" s="25" t="s">
        <v>85</v>
      </c>
      <c r="P392" s="5">
        <v>0.5</v>
      </c>
      <c r="Q392" t="str">
        <f t="shared" si="6"/>
        <v>high5</v>
      </c>
      <c r="R392" s="5">
        <v>2</v>
      </c>
      <c r="S392" s="26">
        <v>42</v>
      </c>
      <c r="T392" t="s">
        <v>91</v>
      </c>
    </row>
    <row r="393" spans="1:20" x14ac:dyDescent="0.2">
      <c r="A393" s="28" t="s">
        <v>18</v>
      </c>
      <c r="B393" s="18">
        <v>5.5</v>
      </c>
      <c r="C393" s="18">
        <v>1</v>
      </c>
      <c r="D393" s="28" t="s">
        <v>10</v>
      </c>
      <c r="E393" s="5">
        <v>8</v>
      </c>
      <c r="F393" s="28">
        <v>5.0000000000000044E-2</v>
      </c>
      <c r="G393" s="5">
        <v>0.20000000000000018</v>
      </c>
      <c r="H393" s="28">
        <v>0.75</v>
      </c>
      <c r="I393" s="21">
        <v>0.75</v>
      </c>
      <c r="J393" s="5">
        <v>0.8</v>
      </c>
      <c r="K393" s="29">
        <v>0.10000000000000009</v>
      </c>
      <c r="L393" s="29">
        <v>0.35294117647058854</v>
      </c>
      <c r="M393">
        <f>(H393-0.722919255)/0.136492219</f>
        <v>0.19840504607812126</v>
      </c>
      <c r="N393" t="s">
        <v>83</v>
      </c>
      <c r="O393" s="25" t="s">
        <v>85</v>
      </c>
      <c r="P393" s="5">
        <v>0.5</v>
      </c>
      <c r="Q393" t="str">
        <f t="shared" si="6"/>
        <v>medium8</v>
      </c>
      <c r="R393" s="5">
        <v>2</v>
      </c>
      <c r="S393" s="26">
        <v>42</v>
      </c>
      <c r="T393" t="s">
        <v>91</v>
      </c>
    </row>
    <row r="394" spans="1:20" x14ac:dyDescent="0.2">
      <c r="A394" s="28" t="s">
        <v>18</v>
      </c>
      <c r="B394" s="18">
        <v>5.5</v>
      </c>
      <c r="C394" s="18">
        <v>1</v>
      </c>
      <c r="D394" s="28" t="s">
        <v>10</v>
      </c>
      <c r="E394" s="5">
        <v>11</v>
      </c>
      <c r="F394" s="28">
        <v>0.30000000000000004</v>
      </c>
      <c r="G394" s="5">
        <v>0.60000000000000009</v>
      </c>
      <c r="H394" s="28">
        <v>0.5</v>
      </c>
      <c r="I394" s="21">
        <v>0.75</v>
      </c>
      <c r="J394" s="5">
        <v>0.8</v>
      </c>
      <c r="K394" s="29">
        <v>0.10000000000000009</v>
      </c>
      <c r="L394" s="29">
        <v>0.35294117647058854</v>
      </c>
      <c r="M394">
        <f>(H394-0.586273292)/0.138419652</f>
        <v>-0.62327343519112444</v>
      </c>
      <c r="N394" t="s">
        <v>82</v>
      </c>
      <c r="O394" s="25" t="s">
        <v>85</v>
      </c>
      <c r="P394" s="5">
        <v>0.5</v>
      </c>
      <c r="Q394" t="str">
        <f t="shared" si="6"/>
        <v>low11</v>
      </c>
      <c r="R394" s="5">
        <v>2</v>
      </c>
      <c r="S394" s="26">
        <v>42</v>
      </c>
      <c r="T394" t="s">
        <v>91</v>
      </c>
    </row>
    <row r="395" spans="1:20" x14ac:dyDescent="0.2">
      <c r="A395" s="28" t="s">
        <v>32</v>
      </c>
      <c r="B395" s="18">
        <v>9.14</v>
      </c>
      <c r="C395" s="18">
        <v>3</v>
      </c>
      <c r="D395" s="28" t="s">
        <v>9</v>
      </c>
      <c r="E395" s="5">
        <v>5</v>
      </c>
      <c r="F395" s="30">
        <v>0</v>
      </c>
      <c r="G395" s="5">
        <v>0</v>
      </c>
      <c r="H395" s="30">
        <v>0.9</v>
      </c>
      <c r="I395" s="21">
        <v>0.65</v>
      </c>
      <c r="J395" s="12">
        <v>0.9</v>
      </c>
      <c r="K395" s="29">
        <v>0.1166666666666667</v>
      </c>
      <c r="L395" s="29">
        <v>0.46666666666666679</v>
      </c>
      <c r="M395">
        <f>(H395-0.79621118)/0.104759364</f>
        <v>0.99073549167404273</v>
      </c>
      <c r="N395" t="s">
        <v>84</v>
      </c>
      <c r="O395" s="25" t="s">
        <v>86</v>
      </c>
      <c r="P395" s="5">
        <v>0.35</v>
      </c>
      <c r="Q395" t="str">
        <f t="shared" si="6"/>
        <v>high5</v>
      </c>
      <c r="R395" s="21">
        <v>10</v>
      </c>
      <c r="S395" s="26">
        <v>88</v>
      </c>
      <c r="T395" t="s">
        <v>91</v>
      </c>
    </row>
    <row r="396" spans="1:20" x14ac:dyDescent="0.2">
      <c r="A396" s="28" t="s">
        <v>32</v>
      </c>
      <c r="B396" s="18">
        <v>9.14</v>
      </c>
      <c r="C396" s="18">
        <v>3</v>
      </c>
      <c r="D396" s="28" t="s">
        <v>9</v>
      </c>
      <c r="E396" s="5">
        <v>8</v>
      </c>
      <c r="F396" s="30">
        <v>0.14999999999999991</v>
      </c>
      <c r="G396" s="5">
        <v>0.74999999999999978</v>
      </c>
      <c r="H396" s="28">
        <v>0.8</v>
      </c>
      <c r="I396" s="21">
        <v>0.65</v>
      </c>
      <c r="J396" s="5">
        <v>0.95</v>
      </c>
      <c r="K396" s="29">
        <v>0.1166666666666667</v>
      </c>
      <c r="L396" s="29">
        <v>0.46666666666666679</v>
      </c>
      <c r="M396">
        <f>(H396-0.722919255)/0.136492219</f>
        <v>0.56472629403145735</v>
      </c>
      <c r="N396" t="s">
        <v>84</v>
      </c>
      <c r="O396" s="25" t="s">
        <v>86</v>
      </c>
      <c r="P396" s="5">
        <v>0.35</v>
      </c>
      <c r="Q396" t="str">
        <f t="shared" si="6"/>
        <v>high8</v>
      </c>
      <c r="R396" s="21">
        <v>10</v>
      </c>
      <c r="S396" s="26">
        <v>88</v>
      </c>
      <c r="T396" t="s">
        <v>91</v>
      </c>
    </row>
    <row r="397" spans="1:20" x14ac:dyDescent="0.2">
      <c r="A397" s="28" t="s">
        <v>32</v>
      </c>
      <c r="B397" s="18">
        <v>9.14</v>
      </c>
      <c r="C397" s="18">
        <v>3</v>
      </c>
      <c r="D397" s="28" t="s">
        <v>9</v>
      </c>
      <c r="E397" s="5">
        <v>11</v>
      </c>
      <c r="F397" s="28">
        <v>0.19999999999999996</v>
      </c>
      <c r="G397" s="5">
        <v>0.44444444444444436</v>
      </c>
      <c r="H397" s="28">
        <v>0.55000000000000004</v>
      </c>
      <c r="I397" s="21">
        <v>0.65</v>
      </c>
      <c r="J397" s="5">
        <v>0.75</v>
      </c>
      <c r="K397" s="29">
        <v>0.1166666666666667</v>
      </c>
      <c r="L397" s="29">
        <v>0.46666666666666679</v>
      </c>
      <c r="M397">
        <f>(H397-0.586273292)/0.138419652</f>
        <v>-0.26205305009725033</v>
      </c>
      <c r="N397" t="s">
        <v>83</v>
      </c>
      <c r="O397" s="25" t="s">
        <v>86</v>
      </c>
      <c r="P397" s="5">
        <v>0.35</v>
      </c>
      <c r="Q397" t="str">
        <f t="shared" si="6"/>
        <v>medium11</v>
      </c>
      <c r="R397" s="21">
        <v>10</v>
      </c>
      <c r="S397" s="26">
        <v>88</v>
      </c>
      <c r="T397" t="s">
        <v>91</v>
      </c>
    </row>
    <row r="398" spans="1:20" x14ac:dyDescent="0.2">
      <c r="A398" s="28" t="s">
        <v>24</v>
      </c>
      <c r="B398" s="18">
        <v>5.95</v>
      </c>
      <c r="C398" s="18">
        <v>1</v>
      </c>
      <c r="D398" s="28" t="s">
        <v>10</v>
      </c>
      <c r="E398" s="5">
        <v>5</v>
      </c>
      <c r="F398" s="30">
        <v>0.10000000000000009</v>
      </c>
      <c r="G398" s="5">
        <v>0.33333333333333359</v>
      </c>
      <c r="H398" s="30">
        <v>0.7</v>
      </c>
      <c r="I398" s="21">
        <v>0.6</v>
      </c>
      <c r="J398" s="12">
        <v>0.8</v>
      </c>
      <c r="K398" s="29">
        <v>8.3333333333333259E-2</v>
      </c>
      <c r="L398" s="29">
        <v>0.17857142857142841</v>
      </c>
      <c r="M398">
        <f>(H398-0.79621118)/0.104759364</f>
        <v>-0.91840171920096869</v>
      </c>
      <c r="N398" t="s">
        <v>82</v>
      </c>
      <c r="O398" s="25" t="s">
        <v>85</v>
      </c>
      <c r="P398" s="5">
        <v>0.25</v>
      </c>
      <c r="Q398" t="str">
        <f t="shared" si="6"/>
        <v>low5</v>
      </c>
      <c r="R398" s="5">
        <v>2</v>
      </c>
      <c r="S398" s="26">
        <v>69</v>
      </c>
      <c r="T398" t="s">
        <v>98</v>
      </c>
    </row>
    <row r="399" spans="1:20" x14ac:dyDescent="0.2">
      <c r="A399" s="28" t="s">
        <v>24</v>
      </c>
      <c r="B399" s="18">
        <v>5.95</v>
      </c>
      <c r="C399" s="18">
        <v>1</v>
      </c>
      <c r="D399" s="28" t="s">
        <v>10</v>
      </c>
      <c r="E399" s="5">
        <v>8</v>
      </c>
      <c r="F399" s="28">
        <v>4.9999999999999933E-2</v>
      </c>
      <c r="G399" s="5">
        <v>0.11111111111111098</v>
      </c>
      <c r="H399" s="28">
        <v>0.55000000000000004</v>
      </c>
      <c r="I399" s="21">
        <v>0.6</v>
      </c>
      <c r="J399" s="5">
        <v>0.6</v>
      </c>
      <c r="K399" s="29">
        <v>8.3333333333333259E-2</v>
      </c>
      <c r="L399" s="29">
        <v>0.17857142857142841</v>
      </c>
      <c r="M399">
        <f>(H399-0.722919255)/0.136492219</f>
        <v>-1.2668799457352213</v>
      </c>
      <c r="N399" t="s">
        <v>82</v>
      </c>
      <c r="O399" s="25" t="s">
        <v>85</v>
      </c>
      <c r="P399" s="5">
        <v>0.25</v>
      </c>
      <c r="Q399" t="str">
        <f t="shared" si="6"/>
        <v>low8</v>
      </c>
      <c r="R399" s="5">
        <v>2</v>
      </c>
      <c r="S399" s="26">
        <v>69</v>
      </c>
      <c r="T399" t="s">
        <v>98</v>
      </c>
    </row>
    <row r="400" spans="1:20" x14ac:dyDescent="0.2">
      <c r="A400" s="28" t="s">
        <v>24</v>
      </c>
      <c r="B400" s="18">
        <v>5.95</v>
      </c>
      <c r="C400" s="18">
        <v>1</v>
      </c>
      <c r="D400" s="28" t="s">
        <v>10</v>
      </c>
      <c r="E400" s="5">
        <v>11</v>
      </c>
      <c r="F400" s="28">
        <v>0.10000000000000003</v>
      </c>
      <c r="G400" s="5">
        <v>0.15384615384615388</v>
      </c>
      <c r="H400" s="28">
        <v>0.35</v>
      </c>
      <c r="I400" s="21">
        <v>0.6</v>
      </c>
      <c r="J400" s="5">
        <v>0.45</v>
      </c>
      <c r="K400" s="29">
        <v>8.3333333333333259E-2</v>
      </c>
      <c r="L400" s="29">
        <v>0.17857142857142841</v>
      </c>
      <c r="M400">
        <f>(H400-0.586273292)/0.138419652</f>
        <v>-1.706934590472746</v>
      </c>
      <c r="N400" t="s">
        <v>82</v>
      </c>
      <c r="O400" s="25" t="s">
        <v>85</v>
      </c>
      <c r="P400" s="5">
        <v>0.25</v>
      </c>
      <c r="Q400" t="str">
        <f t="shared" si="6"/>
        <v>low11</v>
      </c>
      <c r="R400" s="5">
        <v>2</v>
      </c>
      <c r="S400" s="26">
        <v>69</v>
      </c>
      <c r="T400" t="s">
        <v>98</v>
      </c>
    </row>
    <row r="401" spans="1:20" x14ac:dyDescent="0.2">
      <c r="A401" s="28" t="s">
        <v>33</v>
      </c>
      <c r="B401" s="18">
        <v>8.76</v>
      </c>
      <c r="C401" s="18">
        <v>3</v>
      </c>
      <c r="D401" s="28" t="s">
        <v>9</v>
      </c>
      <c r="E401" s="5">
        <v>5</v>
      </c>
      <c r="F401" s="28">
        <v>-9.9999999999999978E-2</v>
      </c>
      <c r="G401" s="5">
        <v>-0.66666666666666641</v>
      </c>
      <c r="H401" s="28">
        <v>0.85</v>
      </c>
      <c r="I401" s="21">
        <v>0.45</v>
      </c>
      <c r="J401" s="5">
        <v>0.75</v>
      </c>
      <c r="K401" s="29">
        <v>-3.3333333333333215E-2</v>
      </c>
      <c r="L401" s="29">
        <v>-0.11111111111111066</v>
      </c>
      <c r="M401">
        <f>(H401-0.79621118)/0.104759364</f>
        <v>0.51345118895528963</v>
      </c>
      <c r="N401" t="s">
        <v>83</v>
      </c>
      <c r="O401" s="25" t="s">
        <v>85</v>
      </c>
      <c r="P401" s="5">
        <v>0.55000000000000004</v>
      </c>
      <c r="Q401" t="str">
        <f t="shared" si="6"/>
        <v>medium5</v>
      </c>
      <c r="R401" s="5">
        <v>4</v>
      </c>
      <c r="S401" s="26">
        <v>78</v>
      </c>
      <c r="T401" t="s">
        <v>91</v>
      </c>
    </row>
    <row r="402" spans="1:20" x14ac:dyDescent="0.2">
      <c r="A402" s="28" t="s">
        <v>33</v>
      </c>
      <c r="B402" s="18">
        <v>8.76</v>
      </c>
      <c r="C402" s="18">
        <v>3</v>
      </c>
      <c r="D402" s="28" t="s">
        <v>9</v>
      </c>
      <c r="E402" s="5">
        <v>8</v>
      </c>
      <c r="F402" s="28">
        <v>5.0000000000000044E-2</v>
      </c>
      <c r="G402" s="5">
        <v>0.1666666666666668</v>
      </c>
      <c r="H402" s="28">
        <v>0.7</v>
      </c>
      <c r="I402" s="21">
        <v>0.45</v>
      </c>
      <c r="J402" s="5">
        <v>0.75</v>
      </c>
      <c r="K402" s="29">
        <v>-3.3333333333333215E-2</v>
      </c>
      <c r="L402" s="29">
        <v>-0.11111111111111066</v>
      </c>
      <c r="M402">
        <f>(H402-0.722919255)/0.136492219</f>
        <v>-0.16791620187521478</v>
      </c>
      <c r="N402" t="s">
        <v>83</v>
      </c>
      <c r="O402" s="25" t="s">
        <v>85</v>
      </c>
      <c r="P402" s="5">
        <v>0.55000000000000004</v>
      </c>
      <c r="Q402" t="str">
        <f t="shared" si="6"/>
        <v>medium8</v>
      </c>
      <c r="R402" s="5">
        <v>4</v>
      </c>
      <c r="S402" s="26">
        <v>78</v>
      </c>
      <c r="T402" t="s">
        <v>91</v>
      </c>
    </row>
    <row r="403" spans="1:20" x14ac:dyDescent="0.2">
      <c r="A403" s="28" t="s">
        <v>33</v>
      </c>
      <c r="B403" s="18">
        <v>8.76</v>
      </c>
      <c r="C403" s="18">
        <v>3</v>
      </c>
      <c r="D403" s="28" t="s">
        <v>9</v>
      </c>
      <c r="E403" s="5">
        <v>11</v>
      </c>
      <c r="F403" s="28">
        <v>-5.0000000000000044E-2</v>
      </c>
      <c r="G403" s="5">
        <v>-0.11111111111111122</v>
      </c>
      <c r="H403" s="28">
        <v>0.55000000000000004</v>
      </c>
      <c r="I403" s="21">
        <v>0.45</v>
      </c>
      <c r="J403" s="5">
        <v>0.5</v>
      </c>
      <c r="K403" s="29">
        <v>-3.3333333333333215E-2</v>
      </c>
      <c r="L403" s="29">
        <v>-0.11111111111111066</v>
      </c>
      <c r="M403">
        <f>(H403-0.586273292)/0.138419652</f>
        <v>-0.26205305009725033</v>
      </c>
      <c r="N403" t="s">
        <v>83</v>
      </c>
      <c r="O403" s="25" t="s">
        <v>85</v>
      </c>
      <c r="P403" s="5">
        <v>0.55000000000000004</v>
      </c>
      <c r="Q403" t="str">
        <f t="shared" si="6"/>
        <v>medium11</v>
      </c>
      <c r="R403" s="5">
        <v>4</v>
      </c>
      <c r="S403" s="26">
        <v>78</v>
      </c>
      <c r="T403" t="s">
        <v>91</v>
      </c>
    </row>
    <row r="404" spans="1:20" x14ac:dyDescent="0.2">
      <c r="A404" s="28" t="s">
        <v>31</v>
      </c>
      <c r="B404" s="18">
        <v>4.87</v>
      </c>
      <c r="C404" s="18">
        <v>1</v>
      </c>
      <c r="D404" s="28" t="s">
        <v>10</v>
      </c>
      <c r="E404" s="5">
        <v>5</v>
      </c>
      <c r="F404" s="28">
        <v>4.9999999999999933E-2</v>
      </c>
      <c r="G404" s="5">
        <v>0.24999999999999972</v>
      </c>
      <c r="H404" s="28">
        <v>0.8</v>
      </c>
      <c r="I404" s="21">
        <v>0.7</v>
      </c>
      <c r="J404" s="5">
        <v>0.85</v>
      </c>
      <c r="K404" s="29">
        <v>1.6666666666666607E-2</v>
      </c>
      <c r="L404" s="29">
        <v>6.666666666666643E-2</v>
      </c>
      <c r="M404">
        <f>(H404-0.79621118)/0.104759364</f>
        <v>3.6166886236537542E-2</v>
      </c>
      <c r="N404" t="s">
        <v>83</v>
      </c>
      <c r="O404" s="25" t="s">
        <v>85</v>
      </c>
      <c r="P404" s="5">
        <v>0.25</v>
      </c>
      <c r="Q404" t="str">
        <f t="shared" si="6"/>
        <v>medium5</v>
      </c>
      <c r="R404" s="21">
        <v>10</v>
      </c>
      <c r="S404" s="26">
        <v>51</v>
      </c>
      <c r="T404" t="s">
        <v>98</v>
      </c>
    </row>
    <row r="405" spans="1:20" x14ac:dyDescent="0.2">
      <c r="A405" s="28" t="s">
        <v>31</v>
      </c>
      <c r="B405" s="18">
        <v>4.87</v>
      </c>
      <c r="C405" s="18">
        <v>1</v>
      </c>
      <c r="D405" s="28" t="s">
        <v>10</v>
      </c>
      <c r="E405" s="5">
        <v>8</v>
      </c>
      <c r="F405" s="28">
        <v>5.0000000000000044E-2</v>
      </c>
      <c r="G405" s="5">
        <v>0.20000000000000018</v>
      </c>
      <c r="H405" s="28">
        <v>0.75</v>
      </c>
      <c r="I405" s="21">
        <v>0.7</v>
      </c>
      <c r="J405" s="5">
        <v>0.8</v>
      </c>
      <c r="K405" s="29">
        <v>1.6666666666666607E-2</v>
      </c>
      <c r="L405" s="29">
        <v>6.666666666666643E-2</v>
      </c>
      <c r="M405">
        <f>(H405-0.722919255)/0.136492219</f>
        <v>0.19840504607812126</v>
      </c>
      <c r="N405" t="s">
        <v>83</v>
      </c>
      <c r="O405" s="25" t="s">
        <v>85</v>
      </c>
      <c r="P405" s="5">
        <v>0.25</v>
      </c>
      <c r="Q405" t="str">
        <f t="shared" si="6"/>
        <v>medium8</v>
      </c>
      <c r="R405" s="21">
        <v>10</v>
      </c>
      <c r="S405" s="26">
        <v>51</v>
      </c>
      <c r="T405" t="s">
        <v>98</v>
      </c>
    </row>
    <row r="406" spans="1:20" x14ac:dyDescent="0.2">
      <c r="A406" s="28" t="s">
        <v>31</v>
      </c>
      <c r="B406" s="18">
        <v>4.87</v>
      </c>
      <c r="C406" s="18">
        <v>1</v>
      </c>
      <c r="D406" s="28" t="s">
        <v>10</v>
      </c>
      <c r="E406" s="5">
        <v>11</v>
      </c>
      <c r="F406" s="28">
        <v>-4.9999999999999933E-2</v>
      </c>
      <c r="G406" s="5">
        <v>-0.16666666666666641</v>
      </c>
      <c r="H406" s="28">
        <v>0.7</v>
      </c>
      <c r="I406" s="21">
        <v>0.7</v>
      </c>
      <c r="J406" s="5">
        <v>0.65</v>
      </c>
      <c r="K406" s="29">
        <v>1.6666666666666607E-2</v>
      </c>
      <c r="L406" s="29">
        <v>6.666666666666643E-2</v>
      </c>
      <c r="M406">
        <f>(H406-0.586273292)/0.138419652</f>
        <v>0.82160810518437044</v>
      </c>
      <c r="N406" t="s">
        <v>84</v>
      </c>
      <c r="O406" s="25" t="s">
        <v>85</v>
      </c>
      <c r="P406" s="5">
        <v>0.25</v>
      </c>
      <c r="Q406" t="str">
        <f t="shared" si="6"/>
        <v>high11</v>
      </c>
      <c r="R406" s="21">
        <v>10</v>
      </c>
      <c r="S406" s="26">
        <v>51</v>
      </c>
      <c r="T406" t="s">
        <v>98</v>
      </c>
    </row>
    <row r="407" spans="1:20" x14ac:dyDescent="0.2">
      <c r="A407" s="28" t="s">
        <v>20</v>
      </c>
      <c r="B407" s="18">
        <v>8.31</v>
      </c>
      <c r="C407" s="18">
        <v>3</v>
      </c>
      <c r="D407" s="28" t="s">
        <v>9</v>
      </c>
      <c r="E407" s="5">
        <v>5</v>
      </c>
      <c r="F407" s="28">
        <v>-9.9999999999999978E-2</v>
      </c>
      <c r="G407" s="5">
        <v>-1</v>
      </c>
      <c r="H407" s="28">
        <v>0.9</v>
      </c>
      <c r="I407" s="21">
        <v>0.7</v>
      </c>
      <c r="J407" s="5">
        <v>0.8</v>
      </c>
      <c r="K407" s="29">
        <v>0</v>
      </c>
      <c r="L407" s="29">
        <v>0</v>
      </c>
      <c r="M407">
        <f>(H407-0.79621118)/0.104759364</f>
        <v>0.99073549167404273</v>
      </c>
      <c r="N407" t="s">
        <v>84</v>
      </c>
      <c r="O407" s="25" t="s">
        <v>85</v>
      </c>
      <c r="P407" s="5">
        <v>0.35</v>
      </c>
      <c r="Q407" t="str">
        <f t="shared" si="6"/>
        <v>high5</v>
      </c>
      <c r="R407" s="21">
        <v>10</v>
      </c>
      <c r="S407" s="26">
        <v>81</v>
      </c>
      <c r="T407" t="s">
        <v>98</v>
      </c>
    </row>
    <row r="408" spans="1:20" x14ac:dyDescent="0.2">
      <c r="A408" s="28" t="s">
        <v>20</v>
      </c>
      <c r="B408" s="18">
        <v>8.31</v>
      </c>
      <c r="C408" s="18">
        <v>3</v>
      </c>
      <c r="D408" s="28" t="s">
        <v>9</v>
      </c>
      <c r="E408" s="5">
        <v>8</v>
      </c>
      <c r="F408" s="28">
        <v>0</v>
      </c>
      <c r="G408" s="5">
        <v>0</v>
      </c>
      <c r="H408" s="28">
        <v>0.8</v>
      </c>
      <c r="I408" s="21">
        <v>0.7</v>
      </c>
      <c r="J408" s="5">
        <v>0.8</v>
      </c>
      <c r="K408" s="29">
        <v>0</v>
      </c>
      <c r="L408" s="29">
        <v>0</v>
      </c>
      <c r="M408">
        <f>(H408-0.722919255)/0.136492219</f>
        <v>0.56472629403145735</v>
      </c>
      <c r="N408" t="s">
        <v>84</v>
      </c>
      <c r="O408" s="25" t="s">
        <v>85</v>
      </c>
      <c r="P408" s="5">
        <v>0.35</v>
      </c>
      <c r="Q408" t="str">
        <f t="shared" si="6"/>
        <v>high8</v>
      </c>
      <c r="R408" s="21">
        <v>10</v>
      </c>
      <c r="S408" s="26">
        <v>81</v>
      </c>
      <c r="T408" t="s">
        <v>98</v>
      </c>
    </row>
    <row r="409" spans="1:20" x14ac:dyDescent="0.2">
      <c r="A409" s="28" t="s">
        <v>20</v>
      </c>
      <c r="B409" s="18">
        <v>8.31</v>
      </c>
      <c r="C409" s="18">
        <v>3</v>
      </c>
      <c r="D409" s="28" t="s">
        <v>9</v>
      </c>
      <c r="E409" s="5">
        <v>11</v>
      </c>
      <c r="F409" s="28">
        <v>9.9999999999999978E-2</v>
      </c>
      <c r="G409" s="5">
        <v>0.28571428571428564</v>
      </c>
      <c r="H409" s="28">
        <v>0.65</v>
      </c>
      <c r="I409" s="21">
        <v>0.7</v>
      </c>
      <c r="J409" s="5">
        <v>0.75</v>
      </c>
      <c r="K409" s="29">
        <v>0</v>
      </c>
      <c r="L409" s="29">
        <v>0</v>
      </c>
      <c r="M409">
        <f>(H409-0.586273292)/0.138419652</f>
        <v>0.46038772009049711</v>
      </c>
      <c r="N409" t="s">
        <v>83</v>
      </c>
      <c r="O409" s="25" t="s">
        <v>85</v>
      </c>
      <c r="P409" s="5">
        <v>0.35</v>
      </c>
      <c r="Q409" t="str">
        <f t="shared" si="6"/>
        <v>medium11</v>
      </c>
      <c r="R409" s="21">
        <v>10</v>
      </c>
      <c r="S409" s="26">
        <v>81</v>
      </c>
      <c r="T409" t="s">
        <v>98</v>
      </c>
    </row>
    <row r="410" spans="1:20" x14ac:dyDescent="0.2">
      <c r="A410" s="28" t="s">
        <v>66</v>
      </c>
      <c r="B410" s="18">
        <v>4.956164383561644</v>
      </c>
      <c r="C410" s="18">
        <v>1</v>
      </c>
      <c r="D410" s="28" t="s">
        <v>10</v>
      </c>
      <c r="E410" s="5">
        <v>5</v>
      </c>
      <c r="F410" s="28">
        <v>0.14999999999999991</v>
      </c>
      <c r="G410" s="5">
        <v>0.74999999999999978</v>
      </c>
      <c r="H410" s="28">
        <v>0.8</v>
      </c>
      <c r="I410" s="21">
        <v>0.7</v>
      </c>
      <c r="J410" s="5">
        <v>0.95</v>
      </c>
      <c r="K410" s="29">
        <v>0.1166666666666667</v>
      </c>
      <c r="L410" s="29">
        <v>0.38888888888888906</v>
      </c>
      <c r="M410">
        <f>(H410-0.79621118)/0.104759364</f>
        <v>3.6166886236537542E-2</v>
      </c>
      <c r="N410" t="s">
        <v>83</v>
      </c>
      <c r="O410" s="25" t="s">
        <v>85</v>
      </c>
      <c r="P410" s="5">
        <v>0.2</v>
      </c>
      <c r="Q410" t="str">
        <f t="shared" si="6"/>
        <v>medium5</v>
      </c>
      <c r="R410" s="21">
        <v>10</v>
      </c>
      <c r="S410" s="26">
        <v>22</v>
      </c>
      <c r="T410" t="s">
        <v>103</v>
      </c>
    </row>
    <row r="411" spans="1:20" x14ac:dyDescent="0.2">
      <c r="A411" s="28" t="s">
        <v>66</v>
      </c>
      <c r="B411" s="18">
        <v>4.956164383561644</v>
      </c>
      <c r="C411" s="18">
        <v>1</v>
      </c>
      <c r="D411" s="28" t="s">
        <v>10</v>
      </c>
      <c r="E411" s="5">
        <v>8</v>
      </c>
      <c r="F411" s="28">
        <v>5.0000000000000044E-2</v>
      </c>
      <c r="G411" s="5">
        <v>0.20000000000000018</v>
      </c>
      <c r="H411" s="28">
        <v>0.75</v>
      </c>
      <c r="I411" s="21">
        <v>0.7</v>
      </c>
      <c r="J411" s="5">
        <v>0.8</v>
      </c>
      <c r="K411" s="29">
        <v>0.1166666666666667</v>
      </c>
      <c r="L411" s="29">
        <v>0.38888888888888906</v>
      </c>
      <c r="M411">
        <f>(H411-0.722919255)/0.136492219</f>
        <v>0.19840504607812126</v>
      </c>
      <c r="N411" t="s">
        <v>83</v>
      </c>
      <c r="O411" s="25" t="s">
        <v>85</v>
      </c>
      <c r="P411" s="5">
        <v>0.2</v>
      </c>
      <c r="Q411" t="str">
        <f t="shared" si="6"/>
        <v>medium8</v>
      </c>
      <c r="R411" s="21">
        <v>10</v>
      </c>
      <c r="S411" s="26">
        <v>22</v>
      </c>
      <c r="T411" t="s">
        <v>103</v>
      </c>
    </row>
    <row r="412" spans="1:20" x14ac:dyDescent="0.2">
      <c r="A412" s="28" t="s">
        <v>66</v>
      </c>
      <c r="B412" s="18">
        <v>4.956164383561644</v>
      </c>
      <c r="C412" s="18">
        <v>1</v>
      </c>
      <c r="D412" s="28" t="s">
        <v>10</v>
      </c>
      <c r="E412" s="5">
        <v>11</v>
      </c>
      <c r="F412" s="28">
        <v>0.14999999999999991</v>
      </c>
      <c r="G412" s="5">
        <v>0.33333333333333315</v>
      </c>
      <c r="H412" s="28">
        <v>0.55000000000000004</v>
      </c>
      <c r="I412" s="21">
        <v>0.7</v>
      </c>
      <c r="J412" s="5">
        <v>0.7</v>
      </c>
      <c r="K412" s="29">
        <v>0.1166666666666667</v>
      </c>
      <c r="L412" s="29">
        <v>0.38888888888888906</v>
      </c>
      <c r="M412">
        <f>(H412-0.586273292)/0.138419652</f>
        <v>-0.26205305009725033</v>
      </c>
      <c r="N412" t="s">
        <v>82</v>
      </c>
      <c r="O412" s="25" t="s">
        <v>85</v>
      </c>
      <c r="P412" s="5">
        <v>0.2</v>
      </c>
      <c r="Q412" t="str">
        <f t="shared" si="6"/>
        <v>low11</v>
      </c>
      <c r="R412" s="21">
        <v>10</v>
      </c>
      <c r="S412" s="26">
        <v>22</v>
      </c>
      <c r="T412" t="s">
        <v>103</v>
      </c>
    </row>
    <row r="413" spans="1:20" x14ac:dyDescent="0.2">
      <c r="A413" s="28" t="s">
        <v>25</v>
      </c>
      <c r="B413" s="18">
        <v>4.5999999999999996</v>
      </c>
      <c r="C413" s="18">
        <v>1</v>
      </c>
      <c r="D413" s="28" t="s">
        <v>9</v>
      </c>
      <c r="E413" s="5">
        <v>5</v>
      </c>
      <c r="F413" s="28">
        <v>-5.0000000000000044E-2</v>
      </c>
      <c r="G413" s="5">
        <v>-0.25000000000000028</v>
      </c>
      <c r="H413" s="28">
        <v>0.8</v>
      </c>
      <c r="I413" s="21">
        <v>0.45</v>
      </c>
      <c r="J413" s="5">
        <v>0.75</v>
      </c>
      <c r="K413" s="29">
        <v>0.1333333333333333</v>
      </c>
      <c r="L413" s="29">
        <v>0.34782608695652167</v>
      </c>
      <c r="M413">
        <f>(H413-0.79621118)/0.104759364</f>
        <v>3.6166886236537542E-2</v>
      </c>
      <c r="N413" t="s">
        <v>83</v>
      </c>
      <c r="O413" s="25" t="s">
        <v>85</v>
      </c>
      <c r="P413" s="5">
        <v>0.6</v>
      </c>
      <c r="Q413" t="str">
        <f t="shared" si="6"/>
        <v>medium5</v>
      </c>
      <c r="R413" s="21">
        <v>10</v>
      </c>
      <c r="S413" s="26">
        <v>48</v>
      </c>
      <c r="T413" t="s">
        <v>91</v>
      </c>
    </row>
    <row r="414" spans="1:20" x14ac:dyDescent="0.2">
      <c r="A414" s="28" t="s">
        <v>25</v>
      </c>
      <c r="B414" s="18">
        <v>4.5999999999999996</v>
      </c>
      <c r="C414" s="18">
        <v>1</v>
      </c>
      <c r="D414" s="28" t="s">
        <v>9</v>
      </c>
      <c r="E414" s="5">
        <v>8</v>
      </c>
      <c r="F414" s="28">
        <v>0.15000000000000002</v>
      </c>
      <c r="G414" s="5">
        <v>0.42857142857142866</v>
      </c>
      <c r="H414" s="28">
        <v>0.65</v>
      </c>
      <c r="I414" s="21">
        <v>0.45</v>
      </c>
      <c r="J414" s="5">
        <v>0.8</v>
      </c>
      <c r="K414" s="29">
        <v>0.1333333333333333</v>
      </c>
      <c r="L414" s="29">
        <v>0.34782608695652167</v>
      </c>
      <c r="M414">
        <f>(H414-0.722919255)/0.136492219</f>
        <v>-0.53423744982855004</v>
      </c>
      <c r="N414" t="s">
        <v>82</v>
      </c>
      <c r="O414" s="25" t="s">
        <v>85</v>
      </c>
      <c r="P414" s="5">
        <v>0.6</v>
      </c>
      <c r="Q414" t="str">
        <f t="shared" si="6"/>
        <v>low8</v>
      </c>
      <c r="R414" s="21">
        <v>10</v>
      </c>
      <c r="S414" s="26">
        <v>48</v>
      </c>
      <c r="T414" t="s">
        <v>91</v>
      </c>
    </row>
    <row r="415" spans="1:20" x14ac:dyDescent="0.2">
      <c r="A415" s="28" t="s">
        <v>25</v>
      </c>
      <c r="B415" s="18">
        <v>4.5999999999999996</v>
      </c>
      <c r="C415" s="18">
        <v>1</v>
      </c>
      <c r="D415" s="28" t="s">
        <v>9</v>
      </c>
      <c r="E415" s="5">
        <v>11</v>
      </c>
      <c r="F415" s="28">
        <v>0.29999999999999993</v>
      </c>
      <c r="G415" s="5">
        <v>0.49999999999999989</v>
      </c>
      <c r="H415" s="28">
        <v>0.4</v>
      </c>
      <c r="I415" s="21">
        <v>0.45</v>
      </c>
      <c r="J415" s="5">
        <v>0.7</v>
      </c>
      <c r="K415" s="29">
        <v>0.1333333333333333</v>
      </c>
      <c r="L415" s="29">
        <v>0.34782608695652167</v>
      </c>
      <c r="M415">
        <f>(H415-0.586273292)/0.138419652</f>
        <v>-1.345714205378872</v>
      </c>
      <c r="N415" t="s">
        <v>82</v>
      </c>
      <c r="O415" s="25" t="s">
        <v>85</v>
      </c>
      <c r="P415" s="5">
        <v>0.6</v>
      </c>
      <c r="Q415" t="str">
        <f t="shared" si="6"/>
        <v>low11</v>
      </c>
      <c r="R415" s="21">
        <v>10</v>
      </c>
      <c r="S415" s="26">
        <v>48</v>
      </c>
      <c r="T415" t="s">
        <v>91</v>
      </c>
    </row>
    <row r="416" spans="1:20" x14ac:dyDescent="0.2">
      <c r="A416" s="28" t="s">
        <v>21</v>
      </c>
      <c r="B416" s="18">
        <v>8.84</v>
      </c>
      <c r="C416" s="18">
        <v>3</v>
      </c>
      <c r="D416" s="28" t="s">
        <v>9</v>
      </c>
      <c r="E416" s="5">
        <v>5</v>
      </c>
      <c r="F416" s="28">
        <v>0</v>
      </c>
      <c r="G416" s="5">
        <v>0</v>
      </c>
      <c r="H416" s="28">
        <v>0.9</v>
      </c>
      <c r="I416" s="21">
        <v>0.6</v>
      </c>
      <c r="J416" s="5">
        <v>0.9</v>
      </c>
      <c r="K416" s="29">
        <v>4.9999999999999968E-2</v>
      </c>
      <c r="L416" s="29">
        <v>0.25000000000000011</v>
      </c>
      <c r="M416">
        <f>(H416-0.79621118)/0.104759364</f>
        <v>0.99073549167404273</v>
      </c>
      <c r="N416" t="s">
        <v>84</v>
      </c>
      <c r="O416" s="25" t="s">
        <v>85</v>
      </c>
      <c r="P416" s="5">
        <v>0.5</v>
      </c>
      <c r="Q416" t="str">
        <f t="shared" si="6"/>
        <v>high5</v>
      </c>
      <c r="R416" s="5">
        <v>8</v>
      </c>
      <c r="S416" s="26">
        <v>80</v>
      </c>
      <c r="T416" t="s">
        <v>91</v>
      </c>
    </row>
    <row r="417" spans="1:20" x14ac:dyDescent="0.2">
      <c r="A417" s="28" t="s">
        <v>21</v>
      </c>
      <c r="B417" s="18">
        <v>8.84</v>
      </c>
      <c r="C417" s="18">
        <v>3</v>
      </c>
      <c r="D417" s="28" t="s">
        <v>9</v>
      </c>
      <c r="E417" s="5">
        <v>8</v>
      </c>
      <c r="F417" s="28">
        <v>0</v>
      </c>
      <c r="G417" s="5">
        <v>0</v>
      </c>
      <c r="H417" s="28">
        <v>0.85</v>
      </c>
      <c r="I417" s="21">
        <v>0.6</v>
      </c>
      <c r="J417" s="5">
        <v>0.85</v>
      </c>
      <c r="K417" s="29">
        <v>4.9999999999999968E-2</v>
      </c>
      <c r="L417" s="29">
        <v>0.25000000000000011</v>
      </c>
      <c r="M417">
        <f>(H417-0.722919255)/0.136492219</f>
        <v>0.93104754198479256</v>
      </c>
      <c r="N417" t="s">
        <v>84</v>
      </c>
      <c r="O417" s="25" t="s">
        <v>85</v>
      </c>
      <c r="P417" s="5">
        <v>0.5</v>
      </c>
      <c r="Q417" t="str">
        <f t="shared" si="6"/>
        <v>high8</v>
      </c>
      <c r="R417" s="5">
        <v>8</v>
      </c>
      <c r="S417" s="26">
        <v>80</v>
      </c>
      <c r="T417" t="s">
        <v>91</v>
      </c>
    </row>
    <row r="418" spans="1:20" x14ac:dyDescent="0.2">
      <c r="A418" s="28" t="s">
        <v>21</v>
      </c>
      <c r="B418" s="18">
        <v>8.84</v>
      </c>
      <c r="C418" s="18">
        <v>3</v>
      </c>
      <c r="D418" s="28" t="s">
        <v>9</v>
      </c>
      <c r="E418" s="5">
        <v>11</v>
      </c>
      <c r="F418" s="28">
        <v>0.15000000000000002</v>
      </c>
      <c r="G418" s="5">
        <v>0.42857142857142866</v>
      </c>
      <c r="H418" s="28">
        <v>0.65</v>
      </c>
      <c r="I418" s="21">
        <v>0.6</v>
      </c>
      <c r="J418" s="5">
        <v>0.8</v>
      </c>
      <c r="K418" s="29">
        <v>4.9999999999999968E-2</v>
      </c>
      <c r="L418" s="29">
        <v>0.25000000000000011</v>
      </c>
      <c r="M418">
        <f>(H418-0.586273292)/0.138419652</f>
        <v>0.46038772009049711</v>
      </c>
      <c r="N418" t="s">
        <v>84</v>
      </c>
      <c r="O418" s="25" t="s">
        <v>85</v>
      </c>
      <c r="P418" s="5">
        <v>0.5</v>
      </c>
      <c r="Q418" t="str">
        <f t="shared" si="6"/>
        <v>high11</v>
      </c>
      <c r="R418" s="5">
        <v>8</v>
      </c>
      <c r="S418" s="26">
        <v>80</v>
      </c>
      <c r="T418" t="s">
        <v>91</v>
      </c>
    </row>
    <row r="419" spans="1:20" x14ac:dyDescent="0.2">
      <c r="A419" s="28" t="s">
        <v>43</v>
      </c>
      <c r="B419" s="18">
        <v>4.91</v>
      </c>
      <c r="C419" s="18">
        <v>1</v>
      </c>
      <c r="D419" s="28" t="s">
        <v>10</v>
      </c>
      <c r="E419" s="5">
        <v>5</v>
      </c>
      <c r="F419" s="28">
        <v>0.29999999999999993</v>
      </c>
      <c r="G419" s="5">
        <v>0.66666666666666663</v>
      </c>
      <c r="H419" s="28">
        <v>0.55000000000000004</v>
      </c>
      <c r="I419" s="21">
        <v>0.55000000000000004</v>
      </c>
      <c r="J419" s="5">
        <v>0.85</v>
      </c>
      <c r="K419" s="29">
        <v>0</v>
      </c>
      <c r="L419" s="29">
        <v>0</v>
      </c>
      <c r="M419">
        <f>(H419-0.79621118)/0.104759364</f>
        <v>-2.3502546273572258</v>
      </c>
      <c r="N419" t="s">
        <v>82</v>
      </c>
      <c r="O419" s="25" t="s">
        <v>85</v>
      </c>
      <c r="P419" s="5">
        <v>0.3</v>
      </c>
      <c r="Q419" t="str">
        <f t="shared" si="6"/>
        <v>low5</v>
      </c>
      <c r="R419" s="5">
        <v>3</v>
      </c>
      <c r="S419" s="26">
        <v>14</v>
      </c>
      <c r="T419" s="22" t="s">
        <v>96</v>
      </c>
    </row>
    <row r="420" spans="1:20" x14ac:dyDescent="0.2">
      <c r="A420" s="28" t="s">
        <v>43</v>
      </c>
      <c r="B420" s="18">
        <v>4.91</v>
      </c>
      <c r="C420" s="18">
        <v>1</v>
      </c>
      <c r="D420" s="28" t="s">
        <v>10</v>
      </c>
      <c r="E420" s="5">
        <v>8</v>
      </c>
      <c r="F420" s="28">
        <v>-0.19999999999999996</v>
      </c>
      <c r="G420" s="5">
        <v>-0.66666666666666641</v>
      </c>
      <c r="H420" s="28">
        <v>0.7</v>
      </c>
      <c r="I420" s="21">
        <v>0.55000000000000004</v>
      </c>
      <c r="J420" s="5">
        <v>0.5</v>
      </c>
      <c r="K420" s="29">
        <v>0</v>
      </c>
      <c r="L420" s="29">
        <v>0</v>
      </c>
      <c r="M420">
        <f>(H420-0.722919255)/0.136492219</f>
        <v>-0.16791620187521478</v>
      </c>
      <c r="N420" t="s">
        <v>82</v>
      </c>
      <c r="O420" s="25" t="s">
        <v>85</v>
      </c>
      <c r="P420" s="5">
        <v>0.3</v>
      </c>
      <c r="Q420" t="str">
        <f t="shared" si="6"/>
        <v>low8</v>
      </c>
      <c r="R420" s="5">
        <v>3</v>
      </c>
      <c r="S420" s="26">
        <v>14</v>
      </c>
      <c r="T420" s="22" t="s">
        <v>96</v>
      </c>
    </row>
    <row r="421" spans="1:20" x14ac:dyDescent="0.2">
      <c r="A421" s="28" t="s">
        <v>43</v>
      </c>
      <c r="B421" s="18">
        <v>4.91</v>
      </c>
      <c r="C421" s="18">
        <v>1</v>
      </c>
      <c r="D421" s="28" t="s">
        <v>10</v>
      </c>
      <c r="E421" s="5">
        <v>11</v>
      </c>
      <c r="F421" s="28">
        <v>-0.10000000000000003</v>
      </c>
      <c r="G421" s="5">
        <v>-0.22222222222222232</v>
      </c>
      <c r="H421" s="28">
        <v>0.55000000000000004</v>
      </c>
      <c r="I421" s="21">
        <v>0.55000000000000004</v>
      </c>
      <c r="J421" s="5">
        <v>0.45</v>
      </c>
      <c r="K421" s="29">
        <v>0</v>
      </c>
      <c r="L421" s="29">
        <v>0</v>
      </c>
      <c r="M421">
        <f>(H421-0.586273292)/0.138419652</f>
        <v>-0.26205305009725033</v>
      </c>
      <c r="N421" t="s">
        <v>82</v>
      </c>
      <c r="O421" s="25" t="s">
        <v>85</v>
      </c>
      <c r="P421" s="5">
        <v>0.3</v>
      </c>
      <c r="Q421" t="str">
        <f t="shared" si="6"/>
        <v>low11</v>
      </c>
      <c r="R421" s="5">
        <v>3</v>
      </c>
      <c r="S421" s="26">
        <v>14</v>
      </c>
      <c r="T421" s="22" t="s">
        <v>96</v>
      </c>
    </row>
    <row r="422" spans="1:20" x14ac:dyDescent="0.2">
      <c r="A422" s="28" t="s">
        <v>44</v>
      </c>
      <c r="B422" s="18">
        <v>8.6199999999999992</v>
      </c>
      <c r="C422" s="18">
        <v>3</v>
      </c>
      <c r="D422" s="28" t="s">
        <v>9</v>
      </c>
      <c r="E422" s="5">
        <v>5</v>
      </c>
      <c r="F422" s="28">
        <v>5.0000000000000044E-2</v>
      </c>
      <c r="G422" s="5">
        <v>0.20000000000000018</v>
      </c>
      <c r="H422" s="28">
        <v>0.75</v>
      </c>
      <c r="I422" s="21">
        <v>0.65</v>
      </c>
      <c r="J422" s="5">
        <v>0.8</v>
      </c>
      <c r="K422" s="29">
        <v>-3.3333333333333361E-2</v>
      </c>
      <c r="L422" s="29">
        <v>-0.11764705882352978</v>
      </c>
      <c r="M422">
        <f>(H422-0.79621118)/0.104759364</f>
        <v>-0.44111741648221559</v>
      </c>
      <c r="N422" t="s">
        <v>83</v>
      </c>
      <c r="O422" s="25" t="s">
        <v>85</v>
      </c>
      <c r="P422" s="5">
        <v>0.35</v>
      </c>
      <c r="Q422" t="str">
        <f t="shared" si="6"/>
        <v>medium5</v>
      </c>
      <c r="R422" s="5">
        <v>9</v>
      </c>
      <c r="S422" s="26">
        <v>80</v>
      </c>
      <c r="T422" t="s">
        <v>91</v>
      </c>
    </row>
    <row r="423" spans="1:20" x14ac:dyDescent="0.2">
      <c r="A423" s="28" t="s">
        <v>44</v>
      </c>
      <c r="B423" s="18">
        <v>8.6199999999999992</v>
      </c>
      <c r="C423" s="18">
        <v>3</v>
      </c>
      <c r="D423" s="28" t="s">
        <v>9</v>
      </c>
      <c r="E423" s="5">
        <v>8</v>
      </c>
      <c r="F423" s="28">
        <v>-0.20000000000000007</v>
      </c>
      <c r="G423" s="5">
        <v>-1.0000000000000004</v>
      </c>
      <c r="H423" s="28">
        <v>0.8</v>
      </c>
      <c r="I423" s="21">
        <v>0.65</v>
      </c>
      <c r="J423" s="5">
        <v>0.6</v>
      </c>
      <c r="K423" s="29">
        <v>-3.3333333333333361E-2</v>
      </c>
      <c r="L423" s="29">
        <v>-0.11764705882352978</v>
      </c>
      <c r="M423">
        <f>(H423-0.722919255)/0.136492219</f>
        <v>0.56472629403145735</v>
      </c>
      <c r="N423" t="s">
        <v>84</v>
      </c>
      <c r="O423" s="25" t="s">
        <v>85</v>
      </c>
      <c r="P423" s="5">
        <v>0.35</v>
      </c>
      <c r="Q423" t="str">
        <f t="shared" si="6"/>
        <v>high8</v>
      </c>
      <c r="R423" s="5">
        <v>9</v>
      </c>
      <c r="S423" s="26">
        <v>80</v>
      </c>
      <c r="T423" t="s">
        <v>91</v>
      </c>
    </row>
    <row r="424" spans="1:20" x14ac:dyDescent="0.2">
      <c r="A424" s="28" t="s">
        <v>44</v>
      </c>
      <c r="B424" s="18">
        <v>8.6199999999999992</v>
      </c>
      <c r="C424" s="18">
        <v>3</v>
      </c>
      <c r="D424" s="28" t="s">
        <v>9</v>
      </c>
      <c r="E424" s="5">
        <v>11</v>
      </c>
      <c r="F424" s="28">
        <v>5.0000000000000044E-2</v>
      </c>
      <c r="G424" s="5">
        <v>0.12500000000000011</v>
      </c>
      <c r="H424" s="28">
        <v>0.6</v>
      </c>
      <c r="I424" s="21">
        <v>0.65</v>
      </c>
      <c r="J424" s="5">
        <v>0.65</v>
      </c>
      <c r="K424" s="29">
        <v>-3.3333333333333361E-2</v>
      </c>
      <c r="L424" s="29">
        <v>-0.11764705882352978</v>
      </c>
      <c r="M424">
        <f>(H424-0.586273292)/0.138419652</f>
        <v>9.9167334996622988E-2</v>
      </c>
      <c r="N424" t="s">
        <v>83</v>
      </c>
      <c r="O424" s="25" t="s">
        <v>85</v>
      </c>
      <c r="P424" s="5">
        <v>0.35</v>
      </c>
      <c r="Q424" t="str">
        <f t="shared" si="6"/>
        <v>medium11</v>
      </c>
      <c r="R424" s="5">
        <v>9</v>
      </c>
      <c r="S424" s="26">
        <v>80</v>
      </c>
      <c r="T424" t="s">
        <v>91</v>
      </c>
    </row>
    <row r="425" spans="1:20" x14ac:dyDescent="0.2">
      <c r="A425" s="28" t="s">
        <v>29</v>
      </c>
      <c r="B425" s="18">
        <v>4.8600000000000003</v>
      </c>
      <c r="C425" s="18">
        <v>1</v>
      </c>
      <c r="D425" s="28" t="s">
        <v>10</v>
      </c>
      <c r="E425" s="5">
        <v>5</v>
      </c>
      <c r="F425" s="28">
        <v>9.9999999999999978E-2</v>
      </c>
      <c r="G425" s="5">
        <v>0.22222222222222218</v>
      </c>
      <c r="H425" s="28">
        <v>0.55000000000000004</v>
      </c>
      <c r="I425" s="21">
        <v>0.6</v>
      </c>
      <c r="J425" s="5">
        <v>0.65</v>
      </c>
      <c r="K425" s="29">
        <v>-1.666666666666668E-2</v>
      </c>
      <c r="L425" s="29">
        <v>-4.761904761904745E-2</v>
      </c>
      <c r="M425">
        <f>(H425-0.79621118)/0.104759364</f>
        <v>-2.3502546273572258</v>
      </c>
      <c r="N425" t="s">
        <v>82</v>
      </c>
      <c r="O425" s="25" t="s">
        <v>85</v>
      </c>
      <c r="P425" s="5">
        <v>0.25</v>
      </c>
      <c r="Q425" t="str">
        <f t="shared" si="6"/>
        <v>low5</v>
      </c>
      <c r="R425" s="21">
        <v>10</v>
      </c>
      <c r="S425" s="26">
        <v>46</v>
      </c>
      <c r="T425" t="s">
        <v>91</v>
      </c>
    </row>
    <row r="426" spans="1:20" x14ac:dyDescent="0.2">
      <c r="A426" s="28" t="s">
        <v>29</v>
      </c>
      <c r="B426" s="18">
        <v>4.8600000000000003</v>
      </c>
      <c r="C426" s="18">
        <v>1</v>
      </c>
      <c r="D426" s="28" t="s">
        <v>10</v>
      </c>
      <c r="E426" s="5">
        <v>8</v>
      </c>
      <c r="F426" s="28">
        <v>-0.10000000000000009</v>
      </c>
      <c r="G426" s="5">
        <v>-0.50000000000000056</v>
      </c>
      <c r="H426" s="28">
        <v>0.8</v>
      </c>
      <c r="I426" s="21">
        <v>0.6</v>
      </c>
      <c r="J426" s="5">
        <v>0.7</v>
      </c>
      <c r="K426" s="29">
        <v>-1.666666666666668E-2</v>
      </c>
      <c r="L426" s="29">
        <v>-4.761904761904745E-2</v>
      </c>
      <c r="M426">
        <f>(H426-0.722919255)/0.136492219</f>
        <v>0.56472629403145735</v>
      </c>
      <c r="N426" t="s">
        <v>83</v>
      </c>
      <c r="O426" s="25" t="s">
        <v>85</v>
      </c>
      <c r="P426" s="5">
        <v>0.25</v>
      </c>
      <c r="Q426" t="str">
        <f t="shared" si="6"/>
        <v>medium8</v>
      </c>
      <c r="R426" s="21">
        <v>10</v>
      </c>
      <c r="S426" s="26">
        <v>46</v>
      </c>
      <c r="T426" t="s">
        <v>91</v>
      </c>
    </row>
    <row r="427" spans="1:20" x14ac:dyDescent="0.2">
      <c r="A427" s="28" t="s">
        <v>29</v>
      </c>
      <c r="B427" s="18">
        <v>4.8600000000000003</v>
      </c>
      <c r="C427" s="18">
        <v>1</v>
      </c>
      <c r="D427" s="28" t="s">
        <v>10</v>
      </c>
      <c r="E427" s="5">
        <v>11</v>
      </c>
      <c r="F427" s="28">
        <v>-4.9999999999999933E-2</v>
      </c>
      <c r="G427" s="5">
        <v>-0.12499999999999983</v>
      </c>
      <c r="H427" s="28">
        <v>0.6</v>
      </c>
      <c r="I427" s="21">
        <v>0.6</v>
      </c>
      <c r="J427" s="5">
        <v>0.55000000000000004</v>
      </c>
      <c r="K427" s="29">
        <v>-1.666666666666668E-2</v>
      </c>
      <c r="L427" s="29">
        <v>-4.761904761904745E-2</v>
      </c>
      <c r="M427">
        <f>(H427-0.586273292)/0.138419652</f>
        <v>9.9167334996622988E-2</v>
      </c>
      <c r="N427" t="s">
        <v>83</v>
      </c>
      <c r="O427" s="25" t="s">
        <v>85</v>
      </c>
      <c r="P427" s="5">
        <v>0.25</v>
      </c>
      <c r="Q427" t="str">
        <f t="shared" si="6"/>
        <v>medium11</v>
      </c>
      <c r="R427" s="21">
        <v>10</v>
      </c>
      <c r="S427" s="26">
        <v>46</v>
      </c>
      <c r="T427" t="s">
        <v>91</v>
      </c>
    </row>
    <row r="428" spans="1:20" x14ac:dyDescent="0.2">
      <c r="A428" s="28" t="s">
        <v>39</v>
      </c>
      <c r="B428" s="18">
        <v>4.8600000000000003</v>
      </c>
      <c r="C428" s="18">
        <v>1</v>
      </c>
      <c r="D428" s="28" t="s">
        <v>9</v>
      </c>
      <c r="E428" s="5">
        <v>5</v>
      </c>
      <c r="F428" s="28">
        <v>0.25</v>
      </c>
      <c r="G428" s="5">
        <v>0.5</v>
      </c>
      <c r="H428" s="28">
        <v>0.5</v>
      </c>
      <c r="I428" s="21">
        <v>0.7</v>
      </c>
      <c r="J428" s="5">
        <v>0.75</v>
      </c>
      <c r="K428" s="29">
        <v>0.3</v>
      </c>
      <c r="L428" s="29">
        <v>0.48648648648648635</v>
      </c>
      <c r="M428">
        <f>(H428-0.79621118)/0.104759364</f>
        <v>-2.827538930075979</v>
      </c>
      <c r="N428" t="s">
        <v>82</v>
      </c>
      <c r="O428" s="25" t="s">
        <v>85</v>
      </c>
      <c r="P428" s="5">
        <v>0.3</v>
      </c>
      <c r="Q428" t="str">
        <f t="shared" si="6"/>
        <v>low5</v>
      </c>
      <c r="R428" s="5">
        <v>0</v>
      </c>
      <c r="S428" s="26">
        <v>25</v>
      </c>
      <c r="T428" t="s">
        <v>91</v>
      </c>
    </row>
    <row r="429" spans="1:20" x14ac:dyDescent="0.2">
      <c r="A429" s="28" t="s">
        <v>39</v>
      </c>
      <c r="B429" s="18">
        <v>4.8600000000000003</v>
      </c>
      <c r="C429" s="18">
        <v>1</v>
      </c>
      <c r="D429" s="28" t="s">
        <v>9</v>
      </c>
      <c r="E429" s="5">
        <v>8</v>
      </c>
      <c r="F429" s="28">
        <v>0.39999999999999997</v>
      </c>
      <c r="G429" s="5">
        <v>0.5714285714285714</v>
      </c>
      <c r="H429" s="28">
        <v>0.3</v>
      </c>
      <c r="I429" s="21">
        <v>0.7</v>
      </c>
      <c r="J429" s="5">
        <v>0.7</v>
      </c>
      <c r="K429" s="29">
        <v>0.3</v>
      </c>
      <c r="L429" s="29">
        <v>0.48648648648648635</v>
      </c>
      <c r="M429">
        <f>(H429-0.722919255)/0.136492219</f>
        <v>-3.0984861855019004</v>
      </c>
      <c r="N429" t="s">
        <v>82</v>
      </c>
      <c r="O429" s="25" t="s">
        <v>85</v>
      </c>
      <c r="P429" s="5">
        <v>0.3</v>
      </c>
      <c r="Q429" t="str">
        <f t="shared" si="6"/>
        <v>low8</v>
      </c>
      <c r="R429" s="5">
        <v>0</v>
      </c>
      <c r="S429" s="26">
        <v>25</v>
      </c>
      <c r="T429" t="s">
        <v>91</v>
      </c>
    </row>
    <row r="430" spans="1:20" x14ac:dyDescent="0.2">
      <c r="A430" s="28" t="s">
        <v>39</v>
      </c>
      <c r="B430" s="18">
        <v>4.8600000000000003</v>
      </c>
      <c r="C430" s="18">
        <v>1</v>
      </c>
      <c r="D430" s="28" t="s">
        <v>9</v>
      </c>
      <c r="E430" s="5">
        <v>11</v>
      </c>
      <c r="F430" s="28">
        <v>0.25</v>
      </c>
      <c r="G430" s="5">
        <v>0.38461538461538458</v>
      </c>
      <c r="H430" s="28">
        <v>0.35</v>
      </c>
      <c r="I430" s="21">
        <v>0.7</v>
      </c>
      <c r="J430" s="5">
        <v>0.6</v>
      </c>
      <c r="K430" s="29">
        <v>0.3</v>
      </c>
      <c r="L430" s="29">
        <v>0.48648648648648635</v>
      </c>
      <c r="M430">
        <f>(H430-0.586273292)/0.138419652</f>
        <v>-1.706934590472746</v>
      </c>
      <c r="N430" t="s">
        <v>82</v>
      </c>
      <c r="O430" s="25" t="s">
        <v>85</v>
      </c>
      <c r="P430" s="5">
        <v>0.3</v>
      </c>
      <c r="Q430" t="str">
        <f t="shared" si="6"/>
        <v>low11</v>
      </c>
      <c r="R430" s="5">
        <v>0</v>
      </c>
      <c r="S430" s="26">
        <v>25</v>
      </c>
      <c r="T430" t="s">
        <v>91</v>
      </c>
    </row>
    <row r="431" spans="1:20" x14ac:dyDescent="0.2">
      <c r="A431" s="28" t="s">
        <v>40</v>
      </c>
      <c r="B431" s="18">
        <v>7</v>
      </c>
      <c r="C431" s="18">
        <v>2</v>
      </c>
      <c r="D431" s="28" t="s">
        <v>10</v>
      </c>
      <c r="E431" s="5">
        <v>5</v>
      </c>
      <c r="F431" s="28">
        <v>4.9999999999999933E-2</v>
      </c>
      <c r="G431" s="5">
        <v>0.24999999999999972</v>
      </c>
      <c r="H431" s="28">
        <v>0.8</v>
      </c>
      <c r="I431" s="21">
        <v>0.7</v>
      </c>
      <c r="J431" s="5">
        <v>0.85</v>
      </c>
      <c r="K431" s="29">
        <v>-8.3333333333333412E-2</v>
      </c>
      <c r="L431" s="29">
        <v>-0.33333333333333348</v>
      </c>
      <c r="M431">
        <f>(H431-0.79621118)/0.104759364</f>
        <v>3.6166886236537542E-2</v>
      </c>
      <c r="N431" t="s">
        <v>83</v>
      </c>
      <c r="O431" s="25" t="s">
        <v>85</v>
      </c>
      <c r="P431" s="5">
        <v>0.1</v>
      </c>
      <c r="Q431" t="str">
        <f t="shared" ref="Q431:Q484" si="7">CONCATENATE(N431,E431)</f>
        <v>medium5</v>
      </c>
      <c r="R431" s="5">
        <v>5</v>
      </c>
      <c r="S431" s="26">
        <v>57</v>
      </c>
      <c r="T431" t="s">
        <v>91</v>
      </c>
    </row>
    <row r="432" spans="1:20" x14ac:dyDescent="0.2">
      <c r="A432" s="28" t="s">
        <v>40</v>
      </c>
      <c r="B432" s="18">
        <v>7</v>
      </c>
      <c r="C432" s="18">
        <v>2</v>
      </c>
      <c r="D432" s="28" t="s">
        <v>10</v>
      </c>
      <c r="E432" s="5">
        <v>8</v>
      </c>
      <c r="F432" s="28">
        <v>0</v>
      </c>
      <c r="G432" s="5">
        <v>0</v>
      </c>
      <c r="H432" s="28">
        <v>0.7</v>
      </c>
      <c r="I432" s="21">
        <v>0.7</v>
      </c>
      <c r="J432" s="5">
        <v>0.7</v>
      </c>
      <c r="K432" s="29">
        <v>-8.3333333333333412E-2</v>
      </c>
      <c r="L432" s="29">
        <v>-0.33333333333333348</v>
      </c>
      <c r="M432">
        <f>(H432-0.722919255)/0.136492219</f>
        <v>-0.16791620187521478</v>
      </c>
      <c r="N432" t="s">
        <v>83</v>
      </c>
      <c r="O432" s="25" t="s">
        <v>85</v>
      </c>
      <c r="P432" s="5">
        <v>0.1</v>
      </c>
      <c r="Q432" t="str">
        <f t="shared" si="7"/>
        <v>medium8</v>
      </c>
      <c r="R432" s="5">
        <v>5</v>
      </c>
      <c r="S432" s="26">
        <v>57</v>
      </c>
      <c r="T432" t="s">
        <v>91</v>
      </c>
    </row>
    <row r="433" spans="1:20" x14ac:dyDescent="0.2">
      <c r="A433" s="28" t="s">
        <v>40</v>
      </c>
      <c r="B433" s="18">
        <v>7</v>
      </c>
      <c r="C433" s="18">
        <v>2</v>
      </c>
      <c r="D433" s="28" t="s">
        <v>10</v>
      </c>
      <c r="E433" s="5">
        <v>11</v>
      </c>
      <c r="F433" s="28">
        <v>-0.3</v>
      </c>
      <c r="G433" s="5">
        <v>-1.2</v>
      </c>
      <c r="H433" s="28">
        <v>0.75</v>
      </c>
      <c r="I433" s="21">
        <v>0.7</v>
      </c>
      <c r="J433" s="5">
        <v>0.45</v>
      </c>
      <c r="K433" s="29">
        <v>-8.3333333333333412E-2</v>
      </c>
      <c r="L433" s="29">
        <v>-0.33333333333333348</v>
      </c>
      <c r="M433">
        <f>(H433-0.586273292)/0.138419652</f>
        <v>1.1828284902782447</v>
      </c>
      <c r="N433" t="s">
        <v>84</v>
      </c>
      <c r="O433" s="25" t="s">
        <v>85</v>
      </c>
      <c r="P433" s="5">
        <v>0.1</v>
      </c>
      <c r="Q433" t="str">
        <f t="shared" si="7"/>
        <v>high11</v>
      </c>
      <c r="R433" s="5">
        <v>5</v>
      </c>
      <c r="S433" s="26">
        <v>57</v>
      </c>
      <c r="T433" t="s">
        <v>91</v>
      </c>
    </row>
    <row r="434" spans="1:20" x14ac:dyDescent="0.2">
      <c r="A434" s="28" t="s">
        <v>41</v>
      </c>
      <c r="B434" s="18">
        <v>8.4</v>
      </c>
      <c r="C434" s="18">
        <v>3</v>
      </c>
      <c r="D434" s="28" t="s">
        <v>9</v>
      </c>
      <c r="E434" s="5">
        <v>5</v>
      </c>
      <c r="F434" s="28">
        <v>4.9999999999999933E-2</v>
      </c>
      <c r="G434" s="5">
        <v>0.14285714285714268</v>
      </c>
      <c r="H434" s="28">
        <v>0.65</v>
      </c>
      <c r="I434" s="21">
        <v>0.45</v>
      </c>
      <c r="J434" s="5">
        <v>0.7</v>
      </c>
      <c r="K434" s="29">
        <v>0.1333333333333333</v>
      </c>
      <c r="L434" s="29">
        <v>0.28571428571428564</v>
      </c>
      <c r="M434">
        <f>(H434-0.79621118)/0.104759364</f>
        <v>-1.3956860219197207</v>
      </c>
      <c r="N434" t="s">
        <v>82</v>
      </c>
      <c r="O434" s="25" t="s">
        <v>85</v>
      </c>
      <c r="P434" s="5">
        <v>0.2</v>
      </c>
      <c r="Q434" t="str">
        <f t="shared" si="7"/>
        <v>low5</v>
      </c>
      <c r="R434" s="5">
        <v>8</v>
      </c>
      <c r="S434" s="26">
        <v>70</v>
      </c>
      <c r="T434" t="s">
        <v>91</v>
      </c>
    </row>
    <row r="435" spans="1:20" x14ac:dyDescent="0.2">
      <c r="A435" s="28" t="s">
        <v>41</v>
      </c>
      <c r="B435" s="18">
        <v>8.4</v>
      </c>
      <c r="C435" s="18">
        <v>3</v>
      </c>
      <c r="D435" s="28" t="s">
        <v>9</v>
      </c>
      <c r="E435" s="5">
        <v>8</v>
      </c>
      <c r="F435" s="28">
        <v>0.25</v>
      </c>
      <c r="G435" s="5">
        <v>0.41666666666666669</v>
      </c>
      <c r="H435" s="28">
        <v>0.4</v>
      </c>
      <c r="I435" s="21">
        <v>0.45</v>
      </c>
      <c r="J435" s="5">
        <v>0.65</v>
      </c>
      <c r="K435" s="29">
        <v>0.1333333333333333</v>
      </c>
      <c r="L435" s="29">
        <v>0.28571428571428564</v>
      </c>
      <c r="M435">
        <f>(H435-0.722919255)/0.136492219</f>
        <v>-2.3658436895952284</v>
      </c>
      <c r="N435" t="s">
        <v>82</v>
      </c>
      <c r="O435" s="25" t="s">
        <v>85</v>
      </c>
      <c r="P435" s="5">
        <v>0.2</v>
      </c>
      <c r="Q435" t="str">
        <f t="shared" si="7"/>
        <v>low8</v>
      </c>
      <c r="R435" s="5">
        <v>8</v>
      </c>
      <c r="S435" s="26">
        <v>70</v>
      </c>
      <c r="T435" t="s">
        <v>91</v>
      </c>
    </row>
    <row r="436" spans="1:20" x14ac:dyDescent="0.2">
      <c r="A436" s="28" t="s">
        <v>41</v>
      </c>
      <c r="B436" s="18">
        <v>8.4</v>
      </c>
      <c r="C436" s="18">
        <v>3</v>
      </c>
      <c r="D436" s="28" t="s">
        <v>9</v>
      </c>
      <c r="E436" s="5">
        <v>11</v>
      </c>
      <c r="F436" s="28">
        <v>9.9999999999999978E-2</v>
      </c>
      <c r="G436" s="5">
        <v>0.22222222222222218</v>
      </c>
      <c r="H436" s="28">
        <v>0.55000000000000004</v>
      </c>
      <c r="I436" s="21">
        <v>0.45</v>
      </c>
      <c r="J436" s="5">
        <v>0.65</v>
      </c>
      <c r="K436" s="29">
        <v>0.1333333333333333</v>
      </c>
      <c r="L436" s="29">
        <v>0.28571428571428564</v>
      </c>
      <c r="M436">
        <f>(H436-0.586273292)/0.138419652</f>
        <v>-0.26205305009725033</v>
      </c>
      <c r="N436" t="s">
        <v>83</v>
      </c>
      <c r="O436" s="25" t="s">
        <v>85</v>
      </c>
      <c r="P436" s="5">
        <v>0.2</v>
      </c>
      <c r="Q436" t="str">
        <f t="shared" si="7"/>
        <v>medium11</v>
      </c>
      <c r="R436" s="5">
        <v>8</v>
      </c>
      <c r="S436" s="26">
        <v>70</v>
      </c>
      <c r="T436" t="s">
        <v>91</v>
      </c>
    </row>
    <row r="437" spans="1:20" x14ac:dyDescent="0.2">
      <c r="A437" s="28" t="s">
        <v>54</v>
      </c>
      <c r="B437" s="19">
        <v>5.6739726027397257</v>
      </c>
      <c r="C437" s="18">
        <v>1</v>
      </c>
      <c r="D437" s="28" t="s">
        <v>9</v>
      </c>
      <c r="E437" s="5">
        <v>5</v>
      </c>
      <c r="F437" s="30">
        <v>0.10000000000000009</v>
      </c>
      <c r="G437" s="5">
        <v>0.33333333333333359</v>
      </c>
      <c r="H437" s="30">
        <v>0.7</v>
      </c>
      <c r="I437" s="21">
        <v>0.4</v>
      </c>
      <c r="J437" s="12">
        <v>0.8</v>
      </c>
      <c r="K437" s="29">
        <v>0.18333333333333335</v>
      </c>
      <c r="L437" s="29">
        <v>0.3793103448275863</v>
      </c>
      <c r="M437">
        <f>(H437-0.79621118)/0.104759364</f>
        <v>-0.91840171920096869</v>
      </c>
      <c r="N437" t="s">
        <v>82</v>
      </c>
      <c r="O437" s="25" t="s">
        <v>85</v>
      </c>
      <c r="P437" s="5">
        <v>0.65</v>
      </c>
      <c r="Q437" t="str">
        <f t="shared" si="7"/>
        <v>low5</v>
      </c>
      <c r="R437" s="5">
        <v>8</v>
      </c>
      <c r="S437" s="26">
        <v>37</v>
      </c>
      <c r="T437" t="s">
        <v>91</v>
      </c>
    </row>
    <row r="438" spans="1:20" x14ac:dyDescent="0.2">
      <c r="A438" s="28" t="s">
        <v>54</v>
      </c>
      <c r="B438" s="19">
        <v>5.6739726027397257</v>
      </c>
      <c r="C438" s="18">
        <v>1</v>
      </c>
      <c r="D438" s="28" t="s">
        <v>9</v>
      </c>
      <c r="E438" s="5">
        <v>8</v>
      </c>
      <c r="F438" s="28">
        <v>0.35</v>
      </c>
      <c r="G438" s="5">
        <v>0.58333333333333337</v>
      </c>
      <c r="H438" s="28">
        <v>0.4</v>
      </c>
      <c r="I438" s="21">
        <v>0.4</v>
      </c>
      <c r="J438" s="5">
        <v>0.75</v>
      </c>
      <c r="K438" s="29">
        <v>0.18333333333333335</v>
      </c>
      <c r="L438" s="29">
        <v>0.3793103448275863</v>
      </c>
      <c r="M438">
        <f>(H438-0.722919255)/0.136492219</f>
        <v>-2.3658436895952284</v>
      </c>
      <c r="N438" t="s">
        <v>82</v>
      </c>
      <c r="O438" s="25" t="s">
        <v>85</v>
      </c>
      <c r="P438" s="5">
        <v>0.65</v>
      </c>
      <c r="Q438" t="str">
        <f t="shared" si="7"/>
        <v>low8</v>
      </c>
      <c r="R438" s="5">
        <v>8</v>
      </c>
      <c r="S438" s="26">
        <v>37</v>
      </c>
      <c r="T438" t="s">
        <v>91</v>
      </c>
    </row>
    <row r="439" spans="1:20" x14ac:dyDescent="0.2">
      <c r="A439" s="28" t="s">
        <v>54</v>
      </c>
      <c r="B439" s="19">
        <v>5.6739726027397257</v>
      </c>
      <c r="C439" s="18">
        <v>1</v>
      </c>
      <c r="D439" s="28" t="s">
        <v>9</v>
      </c>
      <c r="E439" s="5">
        <v>11</v>
      </c>
      <c r="F439" s="28">
        <v>0.10000000000000003</v>
      </c>
      <c r="G439" s="5">
        <v>0.18181818181818185</v>
      </c>
      <c r="H439" s="28">
        <v>0.45</v>
      </c>
      <c r="I439" s="21">
        <v>0.4</v>
      </c>
      <c r="J439" s="5">
        <v>0.55000000000000004</v>
      </c>
      <c r="K439" s="29">
        <v>0.18333333333333335</v>
      </c>
      <c r="L439" s="29">
        <v>0.3793103448275863</v>
      </c>
      <c r="M439">
        <f>(H439-0.586273292)/0.138419652</f>
        <v>-0.98449382028499821</v>
      </c>
      <c r="N439" t="s">
        <v>82</v>
      </c>
      <c r="O439" s="25" t="s">
        <v>85</v>
      </c>
      <c r="P439" s="5">
        <v>0.65</v>
      </c>
      <c r="Q439" t="str">
        <f t="shared" si="7"/>
        <v>low11</v>
      </c>
      <c r="R439" s="5">
        <v>8</v>
      </c>
      <c r="S439" s="26">
        <v>37</v>
      </c>
      <c r="T439" t="s">
        <v>91</v>
      </c>
    </row>
    <row r="440" spans="1:20" x14ac:dyDescent="0.2">
      <c r="A440" s="28" t="s">
        <v>30</v>
      </c>
      <c r="B440" s="18">
        <v>4.5999999999999996</v>
      </c>
      <c r="C440" s="18">
        <v>1</v>
      </c>
      <c r="D440" s="28" t="s">
        <v>9</v>
      </c>
      <c r="E440" s="5">
        <v>5</v>
      </c>
      <c r="F440" s="30">
        <v>0</v>
      </c>
      <c r="G440" s="5">
        <v>0</v>
      </c>
      <c r="H440" s="30">
        <v>0.8</v>
      </c>
      <c r="I440" s="21">
        <v>0.85</v>
      </c>
      <c r="J440" s="12">
        <v>0.8</v>
      </c>
      <c r="K440" s="29">
        <v>6.6666666666666805E-2</v>
      </c>
      <c r="L440" s="29">
        <v>0.17391304347826136</v>
      </c>
      <c r="M440">
        <f>(H440-0.79621118)/0.104759364</f>
        <v>3.6166886236537542E-2</v>
      </c>
      <c r="N440" t="s">
        <v>83</v>
      </c>
      <c r="O440" s="25" t="s">
        <v>85</v>
      </c>
      <c r="P440" s="5">
        <v>0.35</v>
      </c>
      <c r="Q440" t="str">
        <f t="shared" si="7"/>
        <v>medium5</v>
      </c>
      <c r="R440" s="21">
        <v>10</v>
      </c>
      <c r="S440" s="26"/>
      <c r="T440" s="22" t="s">
        <v>96</v>
      </c>
    </row>
    <row r="441" spans="1:20" x14ac:dyDescent="0.2">
      <c r="A441" s="28" t="s">
        <v>30</v>
      </c>
      <c r="B441" s="18">
        <v>4.5999999999999996</v>
      </c>
      <c r="C441" s="18">
        <v>1</v>
      </c>
      <c r="D441" s="28" t="s">
        <v>9</v>
      </c>
      <c r="E441" s="5">
        <v>8</v>
      </c>
      <c r="F441" s="28">
        <v>5.0000000000000044E-2</v>
      </c>
      <c r="G441" s="5">
        <v>0.12500000000000011</v>
      </c>
      <c r="H441" s="28">
        <v>0.6</v>
      </c>
      <c r="I441" s="21">
        <v>0.85</v>
      </c>
      <c r="J441" s="5">
        <v>0.65</v>
      </c>
      <c r="K441" s="29">
        <v>6.6666666666666805E-2</v>
      </c>
      <c r="L441" s="29">
        <v>0.17391304347826136</v>
      </c>
      <c r="M441">
        <f>(H441-0.722919255)/0.136492219</f>
        <v>-0.90055869778188602</v>
      </c>
      <c r="N441" t="s">
        <v>82</v>
      </c>
      <c r="O441" s="25" t="s">
        <v>85</v>
      </c>
      <c r="P441" s="5">
        <v>0.35</v>
      </c>
      <c r="Q441" t="str">
        <f t="shared" si="7"/>
        <v>low8</v>
      </c>
      <c r="R441" s="21">
        <v>10</v>
      </c>
      <c r="S441" s="26"/>
      <c r="T441" s="22" t="s">
        <v>96</v>
      </c>
    </row>
    <row r="442" spans="1:20" x14ac:dyDescent="0.2">
      <c r="A442" s="28" t="s">
        <v>30</v>
      </c>
      <c r="B442" s="18">
        <v>4.5999999999999996</v>
      </c>
      <c r="C442" s="18">
        <v>1</v>
      </c>
      <c r="D442" s="28" t="s">
        <v>9</v>
      </c>
      <c r="E442" s="5">
        <v>11</v>
      </c>
      <c r="F442" s="28">
        <v>0.14999999999999997</v>
      </c>
      <c r="G442" s="5">
        <v>0.27272727272727265</v>
      </c>
      <c r="H442" s="28">
        <v>0.45</v>
      </c>
      <c r="I442" s="21">
        <v>0.85</v>
      </c>
      <c r="J442" s="5">
        <v>0.6</v>
      </c>
      <c r="K442" s="29">
        <v>6.6666666666666805E-2</v>
      </c>
      <c r="L442" s="29">
        <v>0.17391304347826136</v>
      </c>
      <c r="M442">
        <f>(H442-0.586273292)/0.138419652</f>
        <v>-0.98449382028499821</v>
      </c>
      <c r="N442" t="s">
        <v>82</v>
      </c>
      <c r="O442" s="25" t="s">
        <v>85</v>
      </c>
      <c r="P442" s="5">
        <v>0.35</v>
      </c>
      <c r="Q442" t="str">
        <f t="shared" si="7"/>
        <v>low11</v>
      </c>
      <c r="R442" s="21">
        <v>10</v>
      </c>
      <c r="S442" s="26"/>
      <c r="T442" s="22" t="s">
        <v>96</v>
      </c>
    </row>
    <row r="443" spans="1:20" x14ac:dyDescent="0.2">
      <c r="A443" s="28" t="s">
        <v>55</v>
      </c>
      <c r="B443" s="19">
        <v>5.4767123287671229</v>
      </c>
      <c r="C443" s="18">
        <v>1</v>
      </c>
      <c r="D443" s="28" t="s">
        <v>9</v>
      </c>
      <c r="E443" s="5">
        <v>5</v>
      </c>
      <c r="F443" s="30">
        <v>0.20000000000000007</v>
      </c>
      <c r="G443" s="5">
        <v>0.50000000000000011</v>
      </c>
      <c r="H443" s="30">
        <v>0.6</v>
      </c>
      <c r="I443" s="21">
        <v>0.5</v>
      </c>
      <c r="J443" s="12">
        <v>0.8</v>
      </c>
      <c r="K443" s="29">
        <v>0.23333333333333348</v>
      </c>
      <c r="L443" s="29">
        <v>0.45161290322580672</v>
      </c>
      <c r="M443">
        <f>(H443-0.79621118)/0.104759364</f>
        <v>-1.8729703246384739</v>
      </c>
      <c r="N443" t="s">
        <v>82</v>
      </c>
      <c r="O443" s="25" t="s">
        <v>85</v>
      </c>
      <c r="P443" s="5">
        <v>0.45</v>
      </c>
      <c r="Q443" t="str">
        <f t="shared" si="7"/>
        <v>low5</v>
      </c>
      <c r="R443" s="21">
        <v>10</v>
      </c>
      <c r="S443" s="26">
        <v>42</v>
      </c>
      <c r="T443" t="s">
        <v>91</v>
      </c>
    </row>
    <row r="444" spans="1:20" x14ac:dyDescent="0.2">
      <c r="A444" s="28" t="s">
        <v>55</v>
      </c>
      <c r="B444" s="19">
        <v>5.4767123287671229</v>
      </c>
      <c r="C444" s="18">
        <v>1</v>
      </c>
      <c r="D444" s="28" t="s">
        <v>9</v>
      </c>
      <c r="E444" s="5">
        <v>8</v>
      </c>
      <c r="F444" s="28">
        <v>0.20000000000000007</v>
      </c>
      <c r="G444" s="5">
        <v>0.50000000000000011</v>
      </c>
      <c r="H444" s="28">
        <v>0.6</v>
      </c>
      <c r="I444" s="21">
        <v>0.5</v>
      </c>
      <c r="J444" s="5">
        <v>0.8</v>
      </c>
      <c r="K444" s="29">
        <v>0.23333333333333348</v>
      </c>
      <c r="L444" s="29">
        <v>0.45161290322580672</v>
      </c>
      <c r="M444">
        <f>(H444-0.722919255)/0.136492219</f>
        <v>-0.90055869778188602</v>
      </c>
      <c r="N444" t="s">
        <v>82</v>
      </c>
      <c r="O444" s="25" t="s">
        <v>85</v>
      </c>
      <c r="P444" s="5">
        <v>0.45</v>
      </c>
      <c r="Q444" t="str">
        <f t="shared" si="7"/>
        <v>low8</v>
      </c>
      <c r="R444" s="21">
        <v>10</v>
      </c>
      <c r="S444" s="26">
        <v>42</v>
      </c>
      <c r="T444" t="s">
        <v>91</v>
      </c>
    </row>
    <row r="445" spans="1:20" x14ac:dyDescent="0.2">
      <c r="A445" s="28" t="s">
        <v>55</v>
      </c>
      <c r="B445" s="19">
        <v>5.4767123287671229</v>
      </c>
      <c r="C445" s="18">
        <v>1</v>
      </c>
      <c r="D445" s="28" t="s">
        <v>9</v>
      </c>
      <c r="E445" s="5">
        <v>11</v>
      </c>
      <c r="F445" s="28">
        <v>0.30000000000000004</v>
      </c>
      <c r="G445" s="5">
        <v>0.40000000000000008</v>
      </c>
      <c r="H445" s="28">
        <v>0.25</v>
      </c>
      <c r="I445" s="21">
        <v>0.5</v>
      </c>
      <c r="J445" s="5">
        <v>0.55000000000000004</v>
      </c>
      <c r="K445" s="29">
        <v>0.23333333333333348</v>
      </c>
      <c r="L445" s="29">
        <v>0.45161290322580672</v>
      </c>
      <c r="M445">
        <f>(H445-0.586273292)/0.138419652</f>
        <v>-2.4293753606604933</v>
      </c>
      <c r="N445" t="s">
        <v>82</v>
      </c>
      <c r="O445" s="25" t="s">
        <v>85</v>
      </c>
      <c r="P445" s="5">
        <v>0.45</v>
      </c>
      <c r="Q445" t="str">
        <f t="shared" si="7"/>
        <v>low11</v>
      </c>
      <c r="R445" s="21">
        <v>10</v>
      </c>
      <c r="S445" s="26">
        <v>42</v>
      </c>
      <c r="T445" t="s">
        <v>91</v>
      </c>
    </row>
    <row r="446" spans="1:20" x14ac:dyDescent="0.2">
      <c r="A446" s="28" t="s">
        <v>56</v>
      </c>
      <c r="B446" s="19">
        <v>9.4328767123287669</v>
      </c>
      <c r="C446" s="18">
        <v>3</v>
      </c>
      <c r="D446" s="28" t="s">
        <v>9</v>
      </c>
      <c r="E446" s="5">
        <v>5</v>
      </c>
      <c r="F446" s="28">
        <v>0.15000000000000002</v>
      </c>
      <c r="G446" s="5">
        <v>0.60000000000000009</v>
      </c>
      <c r="H446" s="28">
        <v>0.75</v>
      </c>
      <c r="I446" s="21">
        <v>0.7</v>
      </c>
      <c r="J446" s="5">
        <v>0.9</v>
      </c>
      <c r="K446" s="29">
        <v>0.14999999999999991</v>
      </c>
      <c r="L446" s="29">
        <v>0.56249999999999978</v>
      </c>
      <c r="M446">
        <f>(H446-0.79621118)/0.104759364</f>
        <v>-0.44111741648221559</v>
      </c>
      <c r="N446" t="s">
        <v>83</v>
      </c>
      <c r="O446" s="25" t="s">
        <v>86</v>
      </c>
      <c r="P446" s="5">
        <v>0.7</v>
      </c>
      <c r="Q446" t="str">
        <f t="shared" si="7"/>
        <v>medium5</v>
      </c>
      <c r="R446" s="21">
        <v>10</v>
      </c>
      <c r="S446" s="26">
        <v>82</v>
      </c>
      <c r="T446" t="s">
        <v>91</v>
      </c>
    </row>
    <row r="447" spans="1:20" x14ac:dyDescent="0.2">
      <c r="A447" s="28" t="s">
        <v>56</v>
      </c>
      <c r="B447" s="19">
        <v>9.4328767123287669</v>
      </c>
      <c r="C447" s="18">
        <v>3</v>
      </c>
      <c r="D447" s="28" t="s">
        <v>9</v>
      </c>
      <c r="E447" s="5">
        <v>8</v>
      </c>
      <c r="F447" s="28">
        <v>0.25</v>
      </c>
      <c r="G447" s="5">
        <v>0.7142857142857143</v>
      </c>
      <c r="H447" s="28">
        <v>0.65</v>
      </c>
      <c r="I447" s="21">
        <v>0.7</v>
      </c>
      <c r="J447" s="5">
        <v>0.9</v>
      </c>
      <c r="K447" s="29">
        <v>0.14999999999999991</v>
      </c>
      <c r="L447" s="29">
        <v>0.56249999999999978</v>
      </c>
      <c r="M447">
        <f>(H447-0.722919255)/0.136492219</f>
        <v>-0.53423744982855004</v>
      </c>
      <c r="N447" t="s">
        <v>82</v>
      </c>
      <c r="O447" s="25" t="s">
        <v>86</v>
      </c>
      <c r="P447" s="5">
        <v>0.7</v>
      </c>
      <c r="Q447" t="str">
        <f t="shared" si="7"/>
        <v>low8</v>
      </c>
      <c r="R447" s="21">
        <v>10</v>
      </c>
      <c r="S447" s="26">
        <v>82</v>
      </c>
      <c r="T447" t="s">
        <v>91</v>
      </c>
    </row>
    <row r="448" spans="1:20" x14ac:dyDescent="0.2">
      <c r="A448" s="28" t="s">
        <v>56</v>
      </c>
      <c r="B448" s="19">
        <v>9.4328767123287669</v>
      </c>
      <c r="C448" s="18">
        <v>3</v>
      </c>
      <c r="D448" s="28" t="s">
        <v>9</v>
      </c>
      <c r="E448" s="5">
        <v>11</v>
      </c>
      <c r="F448" s="28">
        <v>4.9999999999999933E-2</v>
      </c>
      <c r="G448" s="5">
        <v>0.24999999999999972</v>
      </c>
      <c r="H448" s="28">
        <v>0.8</v>
      </c>
      <c r="I448" s="21">
        <v>0.7</v>
      </c>
      <c r="J448" s="5">
        <v>0.85</v>
      </c>
      <c r="K448" s="29">
        <v>0.14999999999999991</v>
      </c>
      <c r="L448" s="29">
        <v>0.56249999999999978</v>
      </c>
      <c r="M448">
        <f>(H448-0.586273292)/0.138419652</f>
        <v>1.5440488753721187</v>
      </c>
      <c r="N448" t="s">
        <v>84</v>
      </c>
      <c r="O448" s="25" t="s">
        <v>86</v>
      </c>
      <c r="P448" s="5">
        <v>0.7</v>
      </c>
      <c r="Q448" t="str">
        <f t="shared" si="7"/>
        <v>high11</v>
      </c>
      <c r="R448" s="21">
        <v>10</v>
      </c>
      <c r="S448" s="26">
        <v>82</v>
      </c>
      <c r="T448" t="s">
        <v>91</v>
      </c>
    </row>
    <row r="449" spans="1:20" x14ac:dyDescent="0.2">
      <c r="A449" s="28" t="s">
        <v>34</v>
      </c>
      <c r="B449" s="18">
        <v>4.26</v>
      </c>
      <c r="C449" s="18">
        <v>1</v>
      </c>
      <c r="D449" s="28" t="s">
        <v>10</v>
      </c>
      <c r="E449" s="5">
        <v>5</v>
      </c>
      <c r="F449" s="28">
        <v>9.9999999999999978E-2</v>
      </c>
      <c r="G449" s="5">
        <v>0.66666666666666641</v>
      </c>
      <c r="H449" s="28">
        <v>0.85</v>
      </c>
      <c r="I449" s="21">
        <v>0.55000000000000004</v>
      </c>
      <c r="J449" s="5">
        <v>0.95</v>
      </c>
      <c r="K449" s="29">
        <v>0.1333333333333333</v>
      </c>
      <c r="L449" s="29">
        <v>0.31999999999999995</v>
      </c>
      <c r="M449">
        <f>(H449-0.79621118)/0.104759364</f>
        <v>0.51345118895528963</v>
      </c>
      <c r="N449" t="s">
        <v>83</v>
      </c>
      <c r="O449" s="25" t="s">
        <v>85</v>
      </c>
      <c r="P449" s="5">
        <v>0.45</v>
      </c>
      <c r="Q449" t="str">
        <f t="shared" si="7"/>
        <v>medium5</v>
      </c>
      <c r="R449" s="5">
        <v>3</v>
      </c>
      <c r="S449" s="26">
        <v>32</v>
      </c>
      <c r="T449" t="s">
        <v>91</v>
      </c>
    </row>
    <row r="450" spans="1:20" x14ac:dyDescent="0.2">
      <c r="A450" s="28" t="s">
        <v>34</v>
      </c>
      <c r="B450" s="18">
        <v>4.26</v>
      </c>
      <c r="C450" s="18">
        <v>1</v>
      </c>
      <c r="D450" s="28" t="s">
        <v>10</v>
      </c>
      <c r="E450" s="5">
        <v>8</v>
      </c>
      <c r="F450" s="28">
        <v>0.29999999999999993</v>
      </c>
      <c r="G450" s="5">
        <v>0.49999999999999989</v>
      </c>
      <c r="H450" s="28">
        <v>0.4</v>
      </c>
      <c r="I450" s="21">
        <v>0.55000000000000004</v>
      </c>
      <c r="J450" s="5">
        <v>0.7</v>
      </c>
      <c r="K450" s="29">
        <v>0.1333333333333333</v>
      </c>
      <c r="L450" s="29">
        <v>0.31999999999999995</v>
      </c>
      <c r="M450">
        <f>(H450-0.722919255)/0.136492219</f>
        <v>-2.3658436895952284</v>
      </c>
      <c r="N450" t="s">
        <v>82</v>
      </c>
      <c r="O450" s="25" t="s">
        <v>85</v>
      </c>
      <c r="P450" s="5">
        <v>0.45</v>
      </c>
      <c r="Q450" t="str">
        <f t="shared" si="7"/>
        <v>low8</v>
      </c>
      <c r="R450" s="5">
        <v>3</v>
      </c>
      <c r="S450" s="26">
        <v>32</v>
      </c>
      <c r="T450" t="s">
        <v>91</v>
      </c>
    </row>
    <row r="451" spans="1:20" x14ac:dyDescent="0.2">
      <c r="A451" s="28" t="s">
        <v>34</v>
      </c>
      <c r="B451" s="18">
        <v>4.26</v>
      </c>
      <c r="C451" s="18">
        <v>1</v>
      </c>
      <c r="D451" s="28" t="s">
        <v>10</v>
      </c>
      <c r="E451" s="5">
        <v>11</v>
      </c>
      <c r="F451" s="28">
        <v>0</v>
      </c>
      <c r="G451" s="5">
        <v>0</v>
      </c>
      <c r="H451" s="28">
        <v>0.5</v>
      </c>
      <c r="I451" s="21">
        <v>0.55000000000000004</v>
      </c>
      <c r="J451" s="5">
        <v>0.5</v>
      </c>
      <c r="K451" s="29">
        <v>0.1333333333333333</v>
      </c>
      <c r="L451" s="29">
        <v>0.31999999999999995</v>
      </c>
      <c r="M451">
        <f>(H451-0.586273292)/0.138419652</f>
        <v>-0.62327343519112444</v>
      </c>
      <c r="N451" t="s">
        <v>82</v>
      </c>
      <c r="O451" s="25" t="s">
        <v>85</v>
      </c>
      <c r="P451" s="5">
        <v>0.45</v>
      </c>
      <c r="Q451" t="str">
        <f t="shared" si="7"/>
        <v>low11</v>
      </c>
      <c r="R451" s="5">
        <v>3</v>
      </c>
      <c r="S451" s="26">
        <v>32</v>
      </c>
      <c r="T451" t="s">
        <v>91</v>
      </c>
    </row>
    <row r="452" spans="1:20" x14ac:dyDescent="0.2">
      <c r="A452" s="28" t="s">
        <v>35</v>
      </c>
      <c r="B452" s="18">
        <v>10.08</v>
      </c>
      <c r="C452" s="18">
        <v>4</v>
      </c>
      <c r="D452" s="28" t="s">
        <v>10</v>
      </c>
      <c r="E452" s="5">
        <v>5</v>
      </c>
      <c r="F452" s="28">
        <v>0</v>
      </c>
      <c r="G452" s="5">
        <v>0</v>
      </c>
      <c r="H452" s="28">
        <v>0.85</v>
      </c>
      <c r="I452" s="21">
        <v>0.75</v>
      </c>
      <c r="J452" s="5">
        <v>0.85</v>
      </c>
      <c r="K452" s="29">
        <v>0.1166666666666667</v>
      </c>
      <c r="L452" s="29">
        <v>0.46666666666666679</v>
      </c>
      <c r="M452">
        <f>(H452-0.79621118)/0.104759364</f>
        <v>0.51345118895528963</v>
      </c>
      <c r="N452" t="s">
        <v>83</v>
      </c>
      <c r="O452" s="25" t="s">
        <v>86</v>
      </c>
      <c r="P452" s="5">
        <v>0.5</v>
      </c>
      <c r="Q452" t="str">
        <f t="shared" si="7"/>
        <v>medium5</v>
      </c>
      <c r="R452" s="21">
        <v>10</v>
      </c>
      <c r="S452" s="26">
        <v>77</v>
      </c>
      <c r="T452" t="s">
        <v>91</v>
      </c>
    </row>
    <row r="453" spans="1:20" x14ac:dyDescent="0.2">
      <c r="A453" s="28" t="s">
        <v>35</v>
      </c>
      <c r="B453" s="18">
        <v>10.08</v>
      </c>
      <c r="C453" s="18">
        <v>4</v>
      </c>
      <c r="D453" s="28" t="s">
        <v>10</v>
      </c>
      <c r="E453" s="5">
        <v>8</v>
      </c>
      <c r="F453" s="28">
        <v>0.15000000000000002</v>
      </c>
      <c r="G453" s="5">
        <v>0.60000000000000009</v>
      </c>
      <c r="H453" s="28">
        <v>0.75</v>
      </c>
      <c r="I453" s="21">
        <v>0.75</v>
      </c>
      <c r="J453" s="5">
        <v>0.9</v>
      </c>
      <c r="K453" s="29">
        <v>0.1166666666666667</v>
      </c>
      <c r="L453" s="29">
        <v>0.46666666666666679</v>
      </c>
      <c r="M453">
        <f>(H453-0.722919255)/0.136492219</f>
        <v>0.19840504607812126</v>
      </c>
      <c r="N453" t="s">
        <v>83</v>
      </c>
      <c r="O453" s="25" t="s">
        <v>86</v>
      </c>
      <c r="P453" s="5">
        <v>0.5</v>
      </c>
      <c r="Q453" t="str">
        <f t="shared" si="7"/>
        <v>medium8</v>
      </c>
      <c r="R453" s="21">
        <v>10</v>
      </c>
      <c r="S453" s="26">
        <v>77</v>
      </c>
      <c r="T453" t="s">
        <v>91</v>
      </c>
    </row>
    <row r="454" spans="1:20" x14ac:dyDescent="0.2">
      <c r="A454" s="28" t="s">
        <v>35</v>
      </c>
      <c r="B454" s="18">
        <v>10.08</v>
      </c>
      <c r="C454" s="18">
        <v>4</v>
      </c>
      <c r="D454" s="28" t="s">
        <v>10</v>
      </c>
      <c r="E454" s="5">
        <v>11</v>
      </c>
      <c r="F454" s="28">
        <v>0.19999999999999996</v>
      </c>
      <c r="G454" s="5">
        <v>0.57142857142857129</v>
      </c>
      <c r="H454" s="28">
        <v>0.65</v>
      </c>
      <c r="I454" s="21">
        <v>0.75</v>
      </c>
      <c r="J454" s="5">
        <v>0.85</v>
      </c>
      <c r="K454" s="29">
        <v>0.1166666666666667</v>
      </c>
      <c r="L454" s="29">
        <v>0.46666666666666679</v>
      </c>
      <c r="M454">
        <f>(H454-0.586273292)/0.138419652</f>
        <v>0.46038772009049711</v>
      </c>
      <c r="N454" t="s">
        <v>84</v>
      </c>
      <c r="O454" s="25" t="s">
        <v>86</v>
      </c>
      <c r="P454" s="5">
        <v>0.5</v>
      </c>
      <c r="Q454" t="str">
        <f t="shared" si="7"/>
        <v>high11</v>
      </c>
      <c r="R454" s="21">
        <v>10</v>
      </c>
      <c r="S454" s="26">
        <v>77</v>
      </c>
      <c r="T454" t="s">
        <v>91</v>
      </c>
    </row>
    <row r="455" spans="1:20" x14ac:dyDescent="0.2">
      <c r="A455" s="28" t="s">
        <v>67</v>
      </c>
      <c r="B455" s="18">
        <v>4.4904109589041097</v>
      </c>
      <c r="C455" s="18">
        <v>1</v>
      </c>
      <c r="D455" s="28" t="s">
        <v>10</v>
      </c>
      <c r="E455" s="5">
        <v>5</v>
      </c>
      <c r="F455" s="30">
        <v>0</v>
      </c>
      <c r="G455" s="5">
        <v>0</v>
      </c>
      <c r="H455" s="30">
        <v>0.8</v>
      </c>
      <c r="I455" s="21">
        <v>0.35</v>
      </c>
      <c r="J455" s="12">
        <v>0.8</v>
      </c>
      <c r="K455" s="29">
        <v>-7.4014868308343765E-17</v>
      </c>
      <c r="L455" s="29">
        <v>-2.7755575615628918E-16</v>
      </c>
      <c r="M455">
        <f>(H455-0.79621118)/0.104759364</f>
        <v>3.6166886236537542E-2</v>
      </c>
      <c r="N455" t="s">
        <v>83</v>
      </c>
      <c r="O455" s="25" t="s">
        <v>85</v>
      </c>
      <c r="P455" s="5">
        <v>0.3</v>
      </c>
      <c r="Q455" t="str">
        <f t="shared" si="7"/>
        <v>medium5</v>
      </c>
      <c r="R455" s="5">
        <v>9</v>
      </c>
      <c r="S455" s="26">
        <v>23</v>
      </c>
      <c r="T455" t="s">
        <v>91</v>
      </c>
    </row>
    <row r="456" spans="1:20" x14ac:dyDescent="0.2">
      <c r="A456" s="28" t="s">
        <v>67</v>
      </c>
      <c r="B456" s="18">
        <v>4.4904109589041097</v>
      </c>
      <c r="C456" s="18">
        <v>1</v>
      </c>
      <c r="D456" s="28" t="s">
        <v>10</v>
      </c>
      <c r="E456" s="5">
        <v>8</v>
      </c>
      <c r="F456" s="28">
        <v>-9.9999999999999978E-2</v>
      </c>
      <c r="G456" s="5">
        <v>-0.28571428571428564</v>
      </c>
      <c r="H456" s="28">
        <v>0.65</v>
      </c>
      <c r="I456" s="21">
        <v>0.35</v>
      </c>
      <c r="J456" s="5">
        <v>0.55000000000000004</v>
      </c>
      <c r="K456" s="29">
        <v>-7.4014868308343765E-17</v>
      </c>
      <c r="L456" s="29">
        <v>-2.7755575615628918E-16</v>
      </c>
      <c r="M456">
        <f>(H456-0.722919255)/0.136492219</f>
        <v>-0.53423744982855004</v>
      </c>
      <c r="N456" t="s">
        <v>82</v>
      </c>
      <c r="O456" s="25" t="s">
        <v>85</v>
      </c>
      <c r="P456" s="5">
        <v>0.3</v>
      </c>
      <c r="Q456" t="str">
        <f t="shared" si="7"/>
        <v>low8</v>
      </c>
      <c r="R456" s="5">
        <v>9</v>
      </c>
      <c r="S456" s="26">
        <v>23</v>
      </c>
      <c r="T456" t="s">
        <v>91</v>
      </c>
    </row>
    <row r="457" spans="1:20" x14ac:dyDescent="0.2">
      <c r="A457" s="28" t="s">
        <v>67</v>
      </c>
      <c r="B457" s="18">
        <v>4.4904109589041097</v>
      </c>
      <c r="C457" s="18">
        <v>1</v>
      </c>
      <c r="D457" s="28" t="s">
        <v>10</v>
      </c>
      <c r="E457" s="5">
        <v>11</v>
      </c>
      <c r="F457" s="28">
        <v>0.10000000000000003</v>
      </c>
      <c r="G457" s="5">
        <v>0.15384615384615388</v>
      </c>
      <c r="H457" s="28">
        <v>0.35</v>
      </c>
      <c r="I457" s="21">
        <v>0.35</v>
      </c>
      <c r="J457" s="5">
        <v>0.45</v>
      </c>
      <c r="K457" s="29">
        <v>-7.4014868308343765E-17</v>
      </c>
      <c r="L457" s="29">
        <v>-2.7755575615628918E-16</v>
      </c>
      <c r="M457">
        <f>(H457-0.586273292)/0.138419652</f>
        <v>-1.706934590472746</v>
      </c>
      <c r="N457" t="s">
        <v>82</v>
      </c>
      <c r="O457" s="25" t="s">
        <v>85</v>
      </c>
      <c r="P457" s="5">
        <v>0.3</v>
      </c>
      <c r="Q457" t="str">
        <f t="shared" si="7"/>
        <v>low11</v>
      </c>
      <c r="R457" s="5">
        <v>9</v>
      </c>
      <c r="S457" s="26">
        <v>23</v>
      </c>
      <c r="T457" t="s">
        <v>91</v>
      </c>
    </row>
    <row r="458" spans="1:20" x14ac:dyDescent="0.2">
      <c r="A458" s="28" t="s">
        <v>63</v>
      </c>
      <c r="B458" s="19">
        <v>4.3068493150684928</v>
      </c>
      <c r="C458" s="18">
        <v>1</v>
      </c>
      <c r="D458" s="28" t="s">
        <v>9</v>
      </c>
      <c r="E458" s="5">
        <v>5</v>
      </c>
      <c r="F458" s="30">
        <v>0.19999999999999996</v>
      </c>
      <c r="G458" s="5">
        <v>0.79999999999999982</v>
      </c>
      <c r="H458" s="30">
        <v>0.75</v>
      </c>
      <c r="I458" s="21">
        <v>0.55000000000000004</v>
      </c>
      <c r="J458" s="12">
        <v>0.95</v>
      </c>
      <c r="K458" s="29">
        <v>0.16666666666666666</v>
      </c>
      <c r="L458" s="29">
        <v>0.52631578947368429</v>
      </c>
      <c r="M458">
        <f>(H458-0.79621118)/0.104759364</f>
        <v>-0.44111741648221559</v>
      </c>
      <c r="N458" t="s">
        <v>82</v>
      </c>
      <c r="O458" s="25" t="s">
        <v>85</v>
      </c>
      <c r="P458" s="5">
        <v>0.8</v>
      </c>
      <c r="Q458" t="str">
        <f t="shared" si="7"/>
        <v>low5</v>
      </c>
      <c r="R458" s="21">
        <v>10</v>
      </c>
      <c r="S458" s="26">
        <v>23</v>
      </c>
      <c r="T458" t="s">
        <v>91</v>
      </c>
    </row>
    <row r="459" spans="1:20" x14ac:dyDescent="0.2">
      <c r="A459" s="28" t="s">
        <v>63</v>
      </c>
      <c r="B459" s="19">
        <v>4.3068493150684928</v>
      </c>
      <c r="C459" s="18">
        <v>1</v>
      </c>
      <c r="D459" s="28" t="s">
        <v>9</v>
      </c>
      <c r="E459" s="5">
        <v>8</v>
      </c>
      <c r="F459" s="28">
        <v>0.15000000000000002</v>
      </c>
      <c r="G459" s="5">
        <v>0.42857142857142866</v>
      </c>
      <c r="H459" s="28">
        <v>0.65</v>
      </c>
      <c r="I459" s="21">
        <v>0.55000000000000004</v>
      </c>
      <c r="J459" s="5">
        <v>0.8</v>
      </c>
      <c r="K459" s="29">
        <v>0.16666666666666666</v>
      </c>
      <c r="L459" s="29">
        <v>0.52631578947368429</v>
      </c>
      <c r="M459">
        <f>(H459-0.722919255)/0.136492219</f>
        <v>-0.53423744982855004</v>
      </c>
      <c r="N459" t="s">
        <v>82</v>
      </c>
      <c r="O459" s="25" t="s">
        <v>85</v>
      </c>
      <c r="P459" s="5">
        <v>0.8</v>
      </c>
      <c r="Q459" t="str">
        <f t="shared" si="7"/>
        <v>low8</v>
      </c>
      <c r="R459" s="21">
        <v>10</v>
      </c>
      <c r="S459" s="26">
        <v>23</v>
      </c>
      <c r="T459" t="s">
        <v>91</v>
      </c>
    </row>
    <row r="460" spans="1:20" x14ac:dyDescent="0.2">
      <c r="A460" s="28" t="s">
        <v>63</v>
      </c>
      <c r="B460" s="19">
        <v>4.3068493150684928</v>
      </c>
      <c r="C460" s="18">
        <v>1</v>
      </c>
      <c r="D460" s="28" t="s">
        <v>9</v>
      </c>
      <c r="E460" s="5">
        <v>11</v>
      </c>
      <c r="F460" s="28">
        <v>0.15000000000000002</v>
      </c>
      <c r="G460" s="5">
        <v>0.42857142857142866</v>
      </c>
      <c r="H460" s="28">
        <v>0.65</v>
      </c>
      <c r="I460" s="21">
        <v>0.55000000000000004</v>
      </c>
      <c r="J460" s="5">
        <v>0.8</v>
      </c>
      <c r="K460" s="29">
        <v>0.16666666666666666</v>
      </c>
      <c r="L460" s="29">
        <v>0.52631578947368429</v>
      </c>
      <c r="M460">
        <f>(H460-0.586273292)/0.138419652</f>
        <v>0.46038772009049711</v>
      </c>
      <c r="N460" t="s">
        <v>83</v>
      </c>
      <c r="O460" s="25" t="s">
        <v>85</v>
      </c>
      <c r="P460" s="5">
        <v>0.8</v>
      </c>
      <c r="Q460" t="str">
        <f t="shared" si="7"/>
        <v>medium11</v>
      </c>
      <c r="R460" s="21">
        <v>10</v>
      </c>
      <c r="S460" s="26">
        <v>23</v>
      </c>
      <c r="T460" t="s">
        <v>91</v>
      </c>
    </row>
    <row r="461" spans="1:20" x14ac:dyDescent="0.2">
      <c r="A461" s="28" t="s">
        <v>45</v>
      </c>
      <c r="B461" s="18">
        <v>4.3600000000000003</v>
      </c>
      <c r="C461" s="18">
        <v>1</v>
      </c>
      <c r="D461" s="28" t="s">
        <v>10</v>
      </c>
      <c r="E461" s="5">
        <v>5</v>
      </c>
      <c r="F461" s="30">
        <v>0.25</v>
      </c>
      <c r="G461" s="5">
        <v>0.55555555555555558</v>
      </c>
      <c r="H461" s="30">
        <v>0.55000000000000004</v>
      </c>
      <c r="I461" s="21">
        <v>0.65</v>
      </c>
      <c r="J461" s="12">
        <v>0.8</v>
      </c>
      <c r="K461" s="29">
        <v>0.1666666666666666</v>
      </c>
      <c r="L461" s="29">
        <v>0.32258064516129031</v>
      </c>
      <c r="M461">
        <f>(H461-0.79621118)/0.104759364</f>
        <v>-2.3502546273572258</v>
      </c>
      <c r="N461" t="s">
        <v>82</v>
      </c>
      <c r="O461" s="25" t="s">
        <v>85</v>
      </c>
      <c r="P461" s="5">
        <v>0.2</v>
      </c>
      <c r="Q461" t="str">
        <f t="shared" si="7"/>
        <v>low5</v>
      </c>
      <c r="R461" s="5">
        <v>1</v>
      </c>
      <c r="S461" s="26">
        <v>20</v>
      </c>
      <c r="T461" t="s">
        <v>91</v>
      </c>
    </row>
    <row r="462" spans="1:20" x14ac:dyDescent="0.2">
      <c r="A462" s="28" t="s">
        <v>45</v>
      </c>
      <c r="B462" s="18">
        <v>4.3600000000000003</v>
      </c>
      <c r="C462" s="18">
        <v>1</v>
      </c>
      <c r="D462" s="28" t="s">
        <v>10</v>
      </c>
      <c r="E462" s="5">
        <v>8</v>
      </c>
      <c r="F462" s="28">
        <v>9.9999999999999978E-2</v>
      </c>
      <c r="G462" s="5">
        <v>0.19999999999999996</v>
      </c>
      <c r="H462" s="28">
        <v>0.5</v>
      </c>
      <c r="I462" s="21">
        <v>0.65</v>
      </c>
      <c r="J462" s="5">
        <v>0.6</v>
      </c>
      <c r="K462" s="29">
        <v>0.1666666666666666</v>
      </c>
      <c r="L462" s="29">
        <v>0.32258064516129031</v>
      </c>
      <c r="M462">
        <f>(H462-0.722919255)/0.136492219</f>
        <v>-1.6332011936885573</v>
      </c>
      <c r="N462" t="s">
        <v>82</v>
      </c>
      <c r="O462" s="25" t="s">
        <v>85</v>
      </c>
      <c r="P462" s="5">
        <v>0.2</v>
      </c>
      <c r="Q462" t="str">
        <f t="shared" si="7"/>
        <v>low8</v>
      </c>
      <c r="R462" s="5">
        <v>1</v>
      </c>
      <c r="S462" s="26">
        <v>20</v>
      </c>
      <c r="T462" t="s">
        <v>91</v>
      </c>
    </row>
    <row r="463" spans="1:20" x14ac:dyDescent="0.2">
      <c r="A463" s="28" t="s">
        <v>45</v>
      </c>
      <c r="B463" s="18">
        <v>4.3600000000000003</v>
      </c>
      <c r="C463" s="18">
        <v>1</v>
      </c>
      <c r="D463" s="28" t="s">
        <v>10</v>
      </c>
      <c r="E463" s="5">
        <v>11</v>
      </c>
      <c r="F463" s="28">
        <v>0.15000000000000002</v>
      </c>
      <c r="G463" s="5">
        <v>0.25000000000000006</v>
      </c>
      <c r="H463" s="28">
        <v>0.4</v>
      </c>
      <c r="I463" s="21">
        <v>0.65</v>
      </c>
      <c r="J463" s="5">
        <v>0.55000000000000004</v>
      </c>
      <c r="K463" s="29">
        <v>0.1666666666666666</v>
      </c>
      <c r="L463" s="29">
        <v>0.32258064516129031</v>
      </c>
      <c r="M463">
        <f>(H463-0.586273292)/0.138419652</f>
        <v>-1.345714205378872</v>
      </c>
      <c r="N463" t="s">
        <v>82</v>
      </c>
      <c r="O463" s="25" t="s">
        <v>85</v>
      </c>
      <c r="P463" s="5">
        <v>0.2</v>
      </c>
      <c r="Q463" t="str">
        <f t="shared" si="7"/>
        <v>low11</v>
      </c>
      <c r="R463" s="5">
        <v>1</v>
      </c>
      <c r="S463" s="26">
        <v>20</v>
      </c>
      <c r="T463" t="s">
        <v>91</v>
      </c>
    </row>
    <row r="464" spans="1:20" x14ac:dyDescent="0.2">
      <c r="A464" s="28" t="s">
        <v>36</v>
      </c>
      <c r="B464" s="18">
        <v>4.04</v>
      </c>
      <c r="C464" s="18">
        <v>1</v>
      </c>
      <c r="D464" s="28" t="s">
        <v>9</v>
      </c>
      <c r="E464" s="5">
        <v>5</v>
      </c>
      <c r="F464" s="28">
        <v>9.9999999999999978E-2</v>
      </c>
      <c r="G464" s="5">
        <v>0.28571428571428564</v>
      </c>
      <c r="H464" s="28">
        <v>0.65</v>
      </c>
      <c r="I464" s="21">
        <v>0.45</v>
      </c>
      <c r="J464" s="5">
        <v>0.75</v>
      </c>
      <c r="K464" s="29">
        <v>3.3333333333333291E-2</v>
      </c>
      <c r="L464" s="29">
        <v>7.9999999999999988E-2</v>
      </c>
      <c r="M464">
        <f>(H464-0.79621118)/0.104759364</f>
        <v>-1.3956860219197207</v>
      </c>
      <c r="N464" t="s">
        <v>82</v>
      </c>
      <c r="O464" s="25" t="s">
        <v>85</v>
      </c>
      <c r="P464" s="5">
        <v>0.2</v>
      </c>
      <c r="Q464" t="str">
        <f t="shared" si="7"/>
        <v>low5</v>
      </c>
      <c r="R464" s="21">
        <v>10</v>
      </c>
      <c r="S464" s="26">
        <v>3</v>
      </c>
      <c r="T464" t="s">
        <v>91</v>
      </c>
    </row>
    <row r="465" spans="1:20" x14ac:dyDescent="0.2">
      <c r="A465" s="28" t="s">
        <v>36</v>
      </c>
      <c r="B465" s="18">
        <v>4.04</v>
      </c>
      <c r="C465" s="18">
        <v>1</v>
      </c>
      <c r="D465" s="28" t="s">
        <v>9</v>
      </c>
      <c r="E465" s="5">
        <v>8</v>
      </c>
      <c r="F465" s="28">
        <v>4.9999999999999933E-2</v>
      </c>
      <c r="G465" s="5">
        <v>0.11111111111111098</v>
      </c>
      <c r="H465" s="28">
        <v>0.55000000000000004</v>
      </c>
      <c r="I465" s="21">
        <v>0.45</v>
      </c>
      <c r="J465" s="5">
        <v>0.6</v>
      </c>
      <c r="K465" s="29">
        <v>3.3333333333333291E-2</v>
      </c>
      <c r="L465" s="29">
        <v>7.9999999999999988E-2</v>
      </c>
      <c r="M465">
        <f>(H465-0.722919255)/0.136492219</f>
        <v>-1.2668799457352213</v>
      </c>
      <c r="N465" t="s">
        <v>82</v>
      </c>
      <c r="O465" s="25" t="s">
        <v>85</v>
      </c>
      <c r="P465" s="5">
        <v>0.2</v>
      </c>
      <c r="Q465" t="str">
        <f t="shared" si="7"/>
        <v>low8</v>
      </c>
      <c r="R465" s="21">
        <v>10</v>
      </c>
      <c r="S465" s="26">
        <v>3</v>
      </c>
      <c r="T465" t="s">
        <v>91</v>
      </c>
    </row>
    <row r="466" spans="1:20" x14ac:dyDescent="0.2">
      <c r="A466" s="28" t="s">
        <v>36</v>
      </c>
      <c r="B466" s="18">
        <v>4.04</v>
      </c>
      <c r="C466" s="18">
        <v>1</v>
      </c>
      <c r="D466" s="28" t="s">
        <v>9</v>
      </c>
      <c r="E466" s="5">
        <v>11</v>
      </c>
      <c r="F466" s="28">
        <v>-5.0000000000000044E-2</v>
      </c>
      <c r="G466" s="5">
        <v>-0.11111111111111122</v>
      </c>
      <c r="H466" s="28">
        <v>0.55000000000000004</v>
      </c>
      <c r="I466" s="21">
        <v>0.45</v>
      </c>
      <c r="J466" s="5">
        <v>0.5</v>
      </c>
      <c r="K466" s="29">
        <v>3.3333333333333291E-2</v>
      </c>
      <c r="L466" s="29">
        <v>7.9999999999999988E-2</v>
      </c>
      <c r="M466">
        <f>(H466-0.586273292)/0.138419652</f>
        <v>-0.26205305009725033</v>
      </c>
      <c r="N466" t="s">
        <v>82</v>
      </c>
      <c r="O466" s="25" t="s">
        <v>85</v>
      </c>
      <c r="P466" s="5">
        <v>0.2</v>
      </c>
      <c r="Q466" t="str">
        <f t="shared" si="7"/>
        <v>low11</v>
      </c>
      <c r="R466" s="21">
        <v>10</v>
      </c>
      <c r="S466" s="26">
        <v>3</v>
      </c>
      <c r="T466" t="s">
        <v>91</v>
      </c>
    </row>
    <row r="467" spans="1:20" x14ac:dyDescent="0.2">
      <c r="A467" s="28" t="s">
        <v>64</v>
      </c>
      <c r="B467" s="19">
        <v>9.5424657534246577</v>
      </c>
      <c r="C467" s="18">
        <v>3</v>
      </c>
      <c r="D467" s="28" t="s">
        <v>10</v>
      </c>
      <c r="E467" s="5">
        <v>5</v>
      </c>
      <c r="F467" s="28">
        <v>0</v>
      </c>
      <c r="G467" s="5">
        <v>0</v>
      </c>
      <c r="H467" s="28">
        <v>0.9</v>
      </c>
      <c r="I467" s="21">
        <v>0.7</v>
      </c>
      <c r="J467" s="5">
        <v>0.9</v>
      </c>
      <c r="K467" s="29">
        <v>3.3333333333333361E-2</v>
      </c>
      <c r="L467" s="29">
        <v>0.18181818181818188</v>
      </c>
      <c r="M467">
        <f>(H467-0.79621118)/0.104759364</f>
        <v>0.99073549167404273</v>
      </c>
      <c r="N467" t="s">
        <v>84</v>
      </c>
      <c r="O467" s="25" t="s">
        <v>86</v>
      </c>
      <c r="P467" s="5">
        <v>0.6</v>
      </c>
      <c r="Q467" t="str">
        <f t="shared" si="7"/>
        <v>high5</v>
      </c>
      <c r="R467" s="21">
        <v>10</v>
      </c>
      <c r="S467" s="26">
        <v>81</v>
      </c>
      <c r="T467" t="s">
        <v>91</v>
      </c>
    </row>
    <row r="468" spans="1:20" x14ac:dyDescent="0.2">
      <c r="A468" s="28" t="s">
        <v>64</v>
      </c>
      <c r="B468" s="19">
        <v>9.5424657534246577</v>
      </c>
      <c r="C468" s="18">
        <v>3</v>
      </c>
      <c r="D468" s="28" t="s">
        <v>10</v>
      </c>
      <c r="E468" s="5">
        <v>8</v>
      </c>
      <c r="F468" s="28">
        <v>5.0000000000000044E-2</v>
      </c>
      <c r="G468" s="5">
        <v>0.20000000000000018</v>
      </c>
      <c r="H468" s="28">
        <v>0.75</v>
      </c>
      <c r="I468" s="21">
        <v>0.7</v>
      </c>
      <c r="J468" s="5">
        <v>0.8</v>
      </c>
      <c r="K468" s="29">
        <v>3.3333333333333361E-2</v>
      </c>
      <c r="L468" s="29">
        <v>0.18181818181818188</v>
      </c>
      <c r="M468">
        <f>(H468-0.722919255)/0.136492219</f>
        <v>0.19840504607812126</v>
      </c>
      <c r="N468" t="s">
        <v>83</v>
      </c>
      <c r="O468" s="25" t="s">
        <v>86</v>
      </c>
      <c r="P468" s="5">
        <v>0.6</v>
      </c>
      <c r="Q468" t="str">
        <f t="shared" si="7"/>
        <v>medium8</v>
      </c>
      <c r="R468" s="21">
        <v>10</v>
      </c>
      <c r="S468" s="26">
        <v>81</v>
      </c>
      <c r="T468" t="s">
        <v>91</v>
      </c>
    </row>
    <row r="469" spans="1:20" x14ac:dyDescent="0.2">
      <c r="A469" s="28" t="s">
        <v>64</v>
      </c>
      <c r="B469" s="19">
        <v>9.5424657534246577</v>
      </c>
      <c r="C469" s="18">
        <v>3</v>
      </c>
      <c r="D469" s="28" t="s">
        <v>10</v>
      </c>
      <c r="E469" s="5">
        <v>11</v>
      </c>
      <c r="F469" s="28">
        <v>4.9999999999999933E-2</v>
      </c>
      <c r="G469" s="5">
        <v>0.24999999999999972</v>
      </c>
      <c r="H469" s="28">
        <v>0.8</v>
      </c>
      <c r="I469" s="21">
        <v>0.7</v>
      </c>
      <c r="J469" s="5">
        <v>0.85</v>
      </c>
      <c r="K469" s="29">
        <v>3.3333333333333361E-2</v>
      </c>
      <c r="L469" s="29">
        <v>0.18181818181818188</v>
      </c>
      <c r="M469">
        <f>(H469-0.586273292)/0.138419652</f>
        <v>1.5440488753721187</v>
      </c>
      <c r="N469" t="s">
        <v>84</v>
      </c>
      <c r="O469" s="25" t="s">
        <v>86</v>
      </c>
      <c r="P469" s="5">
        <v>0.6</v>
      </c>
      <c r="Q469" t="str">
        <f t="shared" si="7"/>
        <v>high11</v>
      </c>
      <c r="R469" s="21">
        <v>10</v>
      </c>
      <c r="S469" s="26">
        <v>81</v>
      </c>
      <c r="T469" t="s">
        <v>91</v>
      </c>
    </row>
    <row r="470" spans="1:20" x14ac:dyDescent="0.2">
      <c r="A470" s="28" t="s">
        <v>69</v>
      </c>
      <c r="B470" s="18">
        <v>3.8684931506849316</v>
      </c>
      <c r="C470" s="18">
        <v>1</v>
      </c>
      <c r="D470" s="28" t="s">
        <v>9</v>
      </c>
      <c r="E470" s="5">
        <v>5</v>
      </c>
      <c r="F470" s="28">
        <v>-5.0000000000000044E-2</v>
      </c>
      <c r="G470" s="5">
        <v>-0.20000000000000018</v>
      </c>
      <c r="H470" s="28">
        <v>0.75</v>
      </c>
      <c r="I470" s="21">
        <v>0.5</v>
      </c>
      <c r="J470" s="5">
        <v>0.7</v>
      </c>
      <c r="K470" s="29">
        <v>8.3333333333333329E-2</v>
      </c>
      <c r="L470" s="29">
        <v>0.19999999999999984</v>
      </c>
      <c r="M470">
        <f>(H470-0.79621118)/0.104759364</f>
        <v>-0.44111741648221559</v>
      </c>
      <c r="N470" t="s">
        <v>82</v>
      </c>
      <c r="O470" s="25" t="s">
        <v>85</v>
      </c>
      <c r="P470" s="5">
        <v>0.2</v>
      </c>
      <c r="Q470" t="str">
        <f t="shared" si="7"/>
        <v>low5</v>
      </c>
      <c r="R470" s="5">
        <v>9</v>
      </c>
      <c r="S470" s="26">
        <v>13</v>
      </c>
      <c r="T470" s="22" t="s">
        <v>96</v>
      </c>
    </row>
    <row r="471" spans="1:20" x14ac:dyDescent="0.2">
      <c r="A471" s="28" t="s">
        <v>69</v>
      </c>
      <c r="B471" s="18">
        <v>3.8684931506849316</v>
      </c>
      <c r="C471" s="18">
        <v>1</v>
      </c>
      <c r="D471" s="28" t="s">
        <v>9</v>
      </c>
      <c r="E471" s="5">
        <v>8</v>
      </c>
      <c r="F471" s="28">
        <v>9.9999999999999978E-2</v>
      </c>
      <c r="G471" s="5">
        <v>0.24999999999999994</v>
      </c>
      <c r="H471" s="28">
        <v>0.6</v>
      </c>
      <c r="I471" s="21">
        <v>0.5</v>
      </c>
      <c r="J471" s="5">
        <v>0.7</v>
      </c>
      <c r="K471" s="29">
        <v>8.3333333333333329E-2</v>
      </c>
      <c r="L471" s="29">
        <v>0.19999999999999984</v>
      </c>
      <c r="M471">
        <f>(H471-0.722919255)/0.136492219</f>
        <v>-0.90055869778188602</v>
      </c>
      <c r="N471" t="s">
        <v>82</v>
      </c>
      <c r="O471" s="25" t="s">
        <v>85</v>
      </c>
      <c r="P471" s="5">
        <v>0.2</v>
      </c>
      <c r="Q471" t="str">
        <f t="shared" si="7"/>
        <v>low8</v>
      </c>
      <c r="R471" s="5">
        <v>9</v>
      </c>
      <c r="S471" s="26">
        <v>13</v>
      </c>
      <c r="T471" s="22" t="s">
        <v>96</v>
      </c>
    </row>
    <row r="472" spans="1:20" x14ac:dyDescent="0.2">
      <c r="A472" s="28" t="s">
        <v>69</v>
      </c>
      <c r="B472" s="18">
        <v>3.8684931506849316</v>
      </c>
      <c r="C472" s="18">
        <v>1</v>
      </c>
      <c r="D472" s="28" t="s">
        <v>9</v>
      </c>
      <c r="E472" s="5">
        <v>11</v>
      </c>
      <c r="F472" s="28">
        <v>0.19999999999999996</v>
      </c>
      <c r="G472" s="5">
        <v>0.33333333333333326</v>
      </c>
      <c r="H472" s="28">
        <v>0.4</v>
      </c>
      <c r="I472" s="21">
        <v>0.5</v>
      </c>
      <c r="J472" s="5">
        <v>0.6</v>
      </c>
      <c r="K472" s="29">
        <v>8.3333333333333329E-2</v>
      </c>
      <c r="L472" s="29">
        <v>0.19999999999999984</v>
      </c>
      <c r="M472">
        <f>(H472-0.586273292)/0.138419652</f>
        <v>-1.345714205378872</v>
      </c>
      <c r="N472" t="s">
        <v>82</v>
      </c>
      <c r="O472" s="25" t="s">
        <v>85</v>
      </c>
      <c r="P472" s="5">
        <v>0.2</v>
      </c>
      <c r="Q472" t="str">
        <f t="shared" si="7"/>
        <v>low11</v>
      </c>
      <c r="R472" s="5">
        <v>9</v>
      </c>
      <c r="S472" s="26">
        <v>13</v>
      </c>
      <c r="T472" s="22" t="s">
        <v>96</v>
      </c>
    </row>
    <row r="473" spans="1:20" x14ac:dyDescent="0.2">
      <c r="A473" s="28" t="s">
        <v>57</v>
      </c>
      <c r="B473" s="19">
        <v>4.7780821917808218</v>
      </c>
      <c r="C473" s="18">
        <v>1</v>
      </c>
      <c r="D473" s="28" t="s">
        <v>10</v>
      </c>
      <c r="E473" s="5">
        <v>5</v>
      </c>
      <c r="F473" s="28">
        <v>-0.30000000000000004</v>
      </c>
      <c r="G473" s="5">
        <v>-3.0000000000000009</v>
      </c>
      <c r="H473" s="28">
        <v>0.9</v>
      </c>
      <c r="I473" s="21">
        <v>0.45</v>
      </c>
      <c r="J473" s="5">
        <v>0.6</v>
      </c>
      <c r="K473" s="29">
        <v>-5.0000000000000044E-2</v>
      </c>
      <c r="L473" s="29">
        <v>-0.15000000000000011</v>
      </c>
      <c r="M473">
        <f>(H473-0.79621118)/0.104759364</f>
        <v>0.99073549167404273</v>
      </c>
      <c r="N473" t="s">
        <v>84</v>
      </c>
      <c r="O473" s="25" t="s">
        <v>85</v>
      </c>
      <c r="P473" s="5">
        <v>0.35</v>
      </c>
      <c r="Q473" t="str">
        <f t="shared" si="7"/>
        <v>high5</v>
      </c>
      <c r="R473" s="21">
        <v>10</v>
      </c>
      <c r="S473" s="26">
        <v>31</v>
      </c>
      <c r="T473" t="s">
        <v>97</v>
      </c>
    </row>
    <row r="474" spans="1:20" x14ac:dyDescent="0.2">
      <c r="A474" s="28" t="s">
        <v>57</v>
      </c>
      <c r="B474" s="19">
        <v>4.7780821917808218</v>
      </c>
      <c r="C474" s="18">
        <v>1</v>
      </c>
      <c r="D474" s="28" t="s">
        <v>10</v>
      </c>
      <c r="E474" s="5">
        <v>8</v>
      </c>
      <c r="F474" s="28">
        <v>0.24999999999999994</v>
      </c>
      <c r="G474" s="5">
        <v>0.45454545454545442</v>
      </c>
      <c r="H474" s="28">
        <v>0.45</v>
      </c>
      <c r="I474" s="21">
        <v>0.45</v>
      </c>
      <c r="J474" s="5">
        <v>0.7</v>
      </c>
      <c r="K474" s="29">
        <v>-5.0000000000000044E-2</v>
      </c>
      <c r="L474" s="29">
        <v>-0.15000000000000011</v>
      </c>
      <c r="M474">
        <f>(H474-0.722919255)/0.136492219</f>
        <v>-1.9995224416418931</v>
      </c>
      <c r="N474" t="s">
        <v>82</v>
      </c>
      <c r="O474" s="25" t="s">
        <v>85</v>
      </c>
      <c r="P474" s="5">
        <v>0.35</v>
      </c>
      <c r="Q474" t="str">
        <f t="shared" si="7"/>
        <v>low8</v>
      </c>
      <c r="R474" s="21">
        <v>10</v>
      </c>
      <c r="S474" s="26">
        <v>31</v>
      </c>
      <c r="T474" t="s">
        <v>97</v>
      </c>
    </row>
    <row r="475" spans="1:20" x14ac:dyDescent="0.2">
      <c r="A475" s="28" t="s">
        <v>57</v>
      </c>
      <c r="B475" s="19">
        <v>4.7780821917808218</v>
      </c>
      <c r="C475" s="18">
        <v>1</v>
      </c>
      <c r="D475" s="28" t="s">
        <v>10</v>
      </c>
      <c r="E475" s="5">
        <v>11</v>
      </c>
      <c r="F475" s="28">
        <v>-9.9999999999999978E-2</v>
      </c>
      <c r="G475" s="5">
        <v>-0.28571428571428564</v>
      </c>
      <c r="H475" s="28">
        <v>0.65</v>
      </c>
      <c r="I475" s="21">
        <v>0.45</v>
      </c>
      <c r="J475" s="5">
        <v>0.55000000000000004</v>
      </c>
      <c r="K475" s="29">
        <v>-5.0000000000000044E-2</v>
      </c>
      <c r="L475" s="29">
        <v>-0.15000000000000011</v>
      </c>
      <c r="M475">
        <f>(H475-0.586273292)/0.138419652</f>
        <v>0.46038772009049711</v>
      </c>
      <c r="N475" t="s">
        <v>83</v>
      </c>
      <c r="O475" s="25" t="s">
        <v>85</v>
      </c>
      <c r="P475" s="5">
        <v>0.35</v>
      </c>
      <c r="Q475" t="str">
        <f t="shared" si="7"/>
        <v>medium11</v>
      </c>
      <c r="R475" s="21">
        <v>10</v>
      </c>
      <c r="S475" s="26">
        <v>31</v>
      </c>
      <c r="T475" t="s">
        <v>97</v>
      </c>
    </row>
    <row r="476" spans="1:20" x14ac:dyDescent="0.2">
      <c r="A476" s="28" t="s">
        <v>49</v>
      </c>
      <c r="B476" s="18">
        <v>11.27</v>
      </c>
      <c r="C476" s="18">
        <v>4</v>
      </c>
      <c r="D476" s="28" t="s">
        <v>10</v>
      </c>
      <c r="E476" s="5">
        <v>5</v>
      </c>
      <c r="F476" s="28">
        <v>9.9999999999999978E-2</v>
      </c>
      <c r="G476" s="5">
        <v>0.39999999999999991</v>
      </c>
      <c r="H476" s="28">
        <v>0.75</v>
      </c>
      <c r="I476" s="21">
        <v>0.55000000000000004</v>
      </c>
      <c r="J476" s="5">
        <v>0.85</v>
      </c>
      <c r="K476" s="29">
        <v>-3.3333333333333361E-2</v>
      </c>
      <c r="L476" s="29">
        <v>-0.20000000000000068</v>
      </c>
      <c r="M476">
        <f>(H476-0.79621118)/0.104759364</f>
        <v>-0.44111741648221559</v>
      </c>
      <c r="N476" t="s">
        <v>83</v>
      </c>
      <c r="O476" s="25" t="s">
        <v>86</v>
      </c>
      <c r="P476" s="5">
        <v>0.55000000000000004</v>
      </c>
      <c r="Q476" t="str">
        <f t="shared" si="7"/>
        <v>medium5</v>
      </c>
      <c r="R476" s="21">
        <v>10</v>
      </c>
      <c r="S476" s="26">
        <v>91</v>
      </c>
      <c r="T476" t="s">
        <v>91</v>
      </c>
    </row>
    <row r="477" spans="1:20" x14ac:dyDescent="0.2">
      <c r="A477" s="28" t="s">
        <v>49</v>
      </c>
      <c r="B477" s="18">
        <v>11.27</v>
      </c>
      <c r="C477" s="18">
        <v>4</v>
      </c>
      <c r="D477" s="28" t="s">
        <v>10</v>
      </c>
      <c r="E477" s="5">
        <v>8</v>
      </c>
      <c r="F477" s="28">
        <v>-4.9999999999999933E-2</v>
      </c>
      <c r="G477" s="5">
        <v>-0.99999999999999778</v>
      </c>
      <c r="H477" s="28">
        <v>0.95</v>
      </c>
      <c r="I477" s="21">
        <v>0.55000000000000004</v>
      </c>
      <c r="J477" s="5">
        <v>0.9</v>
      </c>
      <c r="K477" s="29">
        <v>-3.3333333333333361E-2</v>
      </c>
      <c r="L477" s="29">
        <v>-0.20000000000000068</v>
      </c>
      <c r="M477">
        <f>(H477-0.722919255)/0.136492219</f>
        <v>1.6636900378914639</v>
      </c>
      <c r="N477" t="s">
        <v>84</v>
      </c>
      <c r="O477" s="25" t="s">
        <v>86</v>
      </c>
      <c r="P477" s="5">
        <v>0.55000000000000004</v>
      </c>
      <c r="Q477" t="str">
        <f t="shared" si="7"/>
        <v>high8</v>
      </c>
      <c r="R477" s="21">
        <v>10</v>
      </c>
      <c r="S477" s="26">
        <v>91</v>
      </c>
      <c r="T477" t="s">
        <v>91</v>
      </c>
    </row>
    <row r="478" spans="1:20" x14ac:dyDescent="0.2">
      <c r="A478" s="28" t="s">
        <v>49</v>
      </c>
      <c r="B478" s="18">
        <v>11.27</v>
      </c>
      <c r="C478" s="18">
        <v>4</v>
      </c>
      <c r="D478" s="28" t="s">
        <v>10</v>
      </c>
      <c r="E478" s="5">
        <v>11</v>
      </c>
      <c r="F478" s="28">
        <v>-0.15000000000000002</v>
      </c>
      <c r="G478" s="5">
        <v>-0.75000000000000022</v>
      </c>
      <c r="H478" s="28">
        <v>0.8</v>
      </c>
      <c r="I478" s="21">
        <v>0.55000000000000004</v>
      </c>
      <c r="J478" s="5">
        <v>0.65</v>
      </c>
      <c r="K478" s="29">
        <v>-3.3333333333333361E-2</v>
      </c>
      <c r="L478" s="29">
        <v>-0.20000000000000068</v>
      </c>
      <c r="M478">
        <f>(H478-0.586273292)/0.138419652</f>
        <v>1.5440488753721187</v>
      </c>
      <c r="N478" t="s">
        <v>84</v>
      </c>
      <c r="O478" s="25" t="s">
        <v>86</v>
      </c>
      <c r="P478" s="5">
        <v>0.55000000000000004</v>
      </c>
      <c r="Q478" t="str">
        <f t="shared" si="7"/>
        <v>high11</v>
      </c>
      <c r="R478" s="21">
        <v>10</v>
      </c>
      <c r="S478" s="26">
        <v>91</v>
      </c>
      <c r="T478" t="s">
        <v>91</v>
      </c>
    </row>
    <row r="479" spans="1:20" x14ac:dyDescent="0.2">
      <c r="A479" s="28" t="s">
        <v>42</v>
      </c>
      <c r="B479" s="18">
        <v>8.73</v>
      </c>
      <c r="C479" s="18">
        <v>3</v>
      </c>
      <c r="D479" s="28" t="s">
        <v>10</v>
      </c>
      <c r="E479" s="5">
        <v>5</v>
      </c>
      <c r="F479" s="28">
        <v>0.20000000000000007</v>
      </c>
      <c r="G479" s="5">
        <v>0.66666666666666674</v>
      </c>
      <c r="H479" s="28">
        <v>0.7</v>
      </c>
      <c r="I479" s="21">
        <v>0.75</v>
      </c>
      <c r="J479" s="5">
        <v>0.9</v>
      </c>
      <c r="K479" s="29">
        <v>9.9999999999999936E-2</v>
      </c>
      <c r="L479" s="29">
        <v>0.29999999999999988</v>
      </c>
      <c r="M479">
        <f>(H479-0.79621118)/0.104759364</f>
        <v>-0.91840171920096869</v>
      </c>
      <c r="N479" t="s">
        <v>82</v>
      </c>
      <c r="O479" s="25" t="s">
        <v>85</v>
      </c>
      <c r="P479" s="5">
        <v>0.2</v>
      </c>
      <c r="Q479" t="str">
        <f t="shared" si="7"/>
        <v>low5</v>
      </c>
      <c r="R479" s="21">
        <v>10</v>
      </c>
      <c r="S479" s="26">
        <v>79</v>
      </c>
      <c r="T479" t="s">
        <v>91</v>
      </c>
    </row>
    <row r="480" spans="1:20" x14ac:dyDescent="0.2">
      <c r="A480" s="28" t="s">
        <v>42</v>
      </c>
      <c r="B480" s="18">
        <v>8.73</v>
      </c>
      <c r="C480" s="18">
        <v>3</v>
      </c>
      <c r="D480" s="28" t="s">
        <v>10</v>
      </c>
      <c r="E480" s="5">
        <v>8</v>
      </c>
      <c r="F480" s="28">
        <v>0</v>
      </c>
      <c r="G480" s="5">
        <v>0</v>
      </c>
      <c r="H480" s="28">
        <v>0.75</v>
      </c>
      <c r="I480" s="21">
        <v>0.75</v>
      </c>
      <c r="J480" s="5">
        <v>0.75</v>
      </c>
      <c r="K480" s="29">
        <v>9.9999999999999936E-2</v>
      </c>
      <c r="L480" s="29">
        <v>0.29999999999999988</v>
      </c>
      <c r="M480">
        <f>(H480-0.722919255)/0.136492219</f>
        <v>0.19840504607812126</v>
      </c>
      <c r="N480" t="s">
        <v>83</v>
      </c>
      <c r="O480" s="25" t="s">
        <v>85</v>
      </c>
      <c r="P480" s="5">
        <v>0.2</v>
      </c>
      <c r="Q480" t="str">
        <f t="shared" si="7"/>
        <v>medium8</v>
      </c>
      <c r="R480" s="21">
        <v>10</v>
      </c>
      <c r="S480" s="26">
        <v>79</v>
      </c>
      <c r="T480" t="s">
        <v>91</v>
      </c>
    </row>
    <row r="481" spans="1:20" x14ac:dyDescent="0.2">
      <c r="A481" s="28" t="s">
        <v>42</v>
      </c>
      <c r="B481" s="18">
        <v>8.73</v>
      </c>
      <c r="C481" s="18">
        <v>3</v>
      </c>
      <c r="D481" s="28" t="s">
        <v>10</v>
      </c>
      <c r="E481" s="5">
        <v>11</v>
      </c>
      <c r="F481" s="28">
        <v>9.9999999999999978E-2</v>
      </c>
      <c r="G481" s="5">
        <v>0.22222222222222218</v>
      </c>
      <c r="H481" s="28">
        <v>0.55000000000000004</v>
      </c>
      <c r="I481" s="21">
        <v>0.75</v>
      </c>
      <c r="J481" s="5">
        <v>0.65</v>
      </c>
      <c r="K481" s="29">
        <v>9.9999999999999936E-2</v>
      </c>
      <c r="L481" s="29">
        <v>0.29999999999999988</v>
      </c>
      <c r="M481">
        <f>(H481-0.586273292)/0.138419652</f>
        <v>-0.26205305009725033</v>
      </c>
      <c r="N481" t="s">
        <v>83</v>
      </c>
      <c r="O481" s="25" t="s">
        <v>85</v>
      </c>
      <c r="P481" s="5">
        <v>0.2</v>
      </c>
      <c r="Q481" t="str">
        <f t="shared" si="7"/>
        <v>medium11</v>
      </c>
      <c r="R481" s="21">
        <v>10</v>
      </c>
      <c r="S481" s="26">
        <v>79</v>
      </c>
      <c r="T481" t="s">
        <v>91</v>
      </c>
    </row>
    <row r="482" spans="1:20" x14ac:dyDescent="0.2">
      <c r="A482" s="28" t="s">
        <v>65</v>
      </c>
      <c r="B482" s="19">
        <v>7.3178082191780822</v>
      </c>
      <c r="C482" s="18">
        <v>2</v>
      </c>
      <c r="D482" s="28" t="s">
        <v>10</v>
      </c>
      <c r="E482" s="5">
        <v>5</v>
      </c>
      <c r="F482" s="28">
        <v>0.25</v>
      </c>
      <c r="G482" s="5">
        <v>0.83333333333333326</v>
      </c>
      <c r="H482" s="28">
        <v>0.7</v>
      </c>
      <c r="I482" s="21">
        <v>0.55000000000000004</v>
      </c>
      <c r="J482" s="5">
        <v>0.95</v>
      </c>
      <c r="K482" s="29">
        <v>0.11666666666666654</v>
      </c>
      <c r="L482" s="29">
        <v>0.46666666666666634</v>
      </c>
      <c r="M482">
        <f>(H482-0.79621118)/0.104759364</f>
        <v>-0.91840171920096869</v>
      </c>
      <c r="N482" t="s">
        <v>82</v>
      </c>
      <c r="O482" s="25" t="s">
        <v>85</v>
      </c>
      <c r="P482" s="5">
        <v>0.5</v>
      </c>
      <c r="Q482" t="str">
        <f t="shared" si="7"/>
        <v>low5</v>
      </c>
      <c r="R482" s="21">
        <v>10</v>
      </c>
      <c r="S482" s="26">
        <v>78</v>
      </c>
      <c r="T482" t="s">
        <v>96</v>
      </c>
    </row>
    <row r="483" spans="1:20" x14ac:dyDescent="0.2">
      <c r="A483" s="28" t="s">
        <v>65</v>
      </c>
      <c r="B483" s="19">
        <v>7.3178082191780822</v>
      </c>
      <c r="C483" s="18">
        <v>2</v>
      </c>
      <c r="D483" s="28" t="s">
        <v>10</v>
      </c>
      <c r="E483" s="5">
        <v>8</v>
      </c>
      <c r="F483" s="28">
        <v>-5.0000000000000044E-2</v>
      </c>
      <c r="G483" s="5">
        <v>-0.50000000000000056</v>
      </c>
      <c r="H483" s="28">
        <v>0.9</v>
      </c>
      <c r="I483" s="21">
        <v>0.55000000000000004</v>
      </c>
      <c r="J483" s="5">
        <v>0.85</v>
      </c>
      <c r="K483" s="29">
        <v>0.11666666666666654</v>
      </c>
      <c r="L483" s="29">
        <v>0.46666666666666634</v>
      </c>
      <c r="M483">
        <f>(H483-0.722919255)/0.136492219</f>
        <v>1.2973687899381285</v>
      </c>
      <c r="N483" t="s">
        <v>84</v>
      </c>
      <c r="O483" s="25" t="s">
        <v>85</v>
      </c>
      <c r="P483" s="5">
        <v>0.5</v>
      </c>
      <c r="Q483" t="str">
        <f t="shared" si="7"/>
        <v>high8</v>
      </c>
      <c r="R483" s="21">
        <v>10</v>
      </c>
      <c r="S483" s="26">
        <v>78</v>
      </c>
      <c r="T483" t="s">
        <v>96</v>
      </c>
    </row>
    <row r="484" spans="1:20" x14ac:dyDescent="0.2">
      <c r="A484" s="28" t="s">
        <v>65</v>
      </c>
      <c r="B484" s="19">
        <v>7.3178082191780822</v>
      </c>
      <c r="C484" s="18">
        <v>2</v>
      </c>
      <c r="D484" s="28" t="s">
        <v>10</v>
      </c>
      <c r="E484" s="5">
        <v>11</v>
      </c>
      <c r="F484" s="28">
        <v>0.15000000000000002</v>
      </c>
      <c r="G484" s="5">
        <v>0.42857142857142866</v>
      </c>
      <c r="H484" s="28">
        <v>0.65</v>
      </c>
      <c r="I484" s="21">
        <v>0.55000000000000004</v>
      </c>
      <c r="J484" s="5">
        <v>0.8</v>
      </c>
      <c r="K484" s="29">
        <v>0.11666666666666654</v>
      </c>
      <c r="L484" s="29">
        <v>0.46666666666666634</v>
      </c>
      <c r="M484">
        <f>(H484-0.586273292)/0.138419652</f>
        <v>0.46038772009049711</v>
      </c>
      <c r="N484" t="s">
        <v>83</v>
      </c>
      <c r="O484" s="25" t="s">
        <v>85</v>
      </c>
      <c r="P484" s="5">
        <v>0.5</v>
      </c>
      <c r="Q484" t="str">
        <f t="shared" si="7"/>
        <v>medium11</v>
      </c>
      <c r="R484" s="21">
        <v>10</v>
      </c>
      <c r="S484" s="26">
        <v>78</v>
      </c>
      <c r="T484" t="s">
        <v>96</v>
      </c>
    </row>
  </sheetData>
  <sortState xmlns:xlrd2="http://schemas.microsoft.com/office/spreadsheetml/2017/richdata2" ref="A2:T484">
    <sortCondition ref="A1:A484"/>
  </sortState>
  <phoneticPr fontId="15" type="noConversion"/>
  <conditionalFormatting sqref="T80:T82 T31:T36 T38:T40 T42:T48 T50:T63 T65:T78 T2:T29">
    <cfRule type="containsText" dxfId="35" priority="11" operator="containsText" text="Hispanic">
      <formula>NOT(ISERROR(SEARCH("Hispanic",T2)))</formula>
    </cfRule>
    <cfRule type="beginsWith" dxfId="34" priority="12" operator="beginsWith" text="Checked">
      <formula>LEFT(T2,LEN("Checked"))="Checked"</formula>
    </cfRule>
  </conditionalFormatting>
  <conditionalFormatting sqref="T162">
    <cfRule type="containsText" dxfId="33" priority="9" operator="containsText" text="Hispanic">
      <formula>NOT(ISERROR(SEARCH("Hispanic",T162)))</formula>
    </cfRule>
    <cfRule type="beginsWith" dxfId="32" priority="10" operator="beginsWith" text="Checked">
      <formula>LEFT(T162,LEN("Checked"))="Checked"</formula>
    </cfRule>
  </conditionalFormatting>
  <conditionalFormatting sqref="T241:T243 T192:T197 T199:T201 T203:T209 T211:T224 T226:T239 T163:T190">
    <cfRule type="containsText" dxfId="31" priority="7" operator="containsText" text="Hispanic">
      <formula>NOT(ISERROR(SEARCH("Hispanic",T163)))</formula>
    </cfRule>
    <cfRule type="beginsWith" dxfId="30" priority="8" operator="beginsWith" text="Checked">
      <formula>LEFT(T163,LEN("Checked"))="Checked"</formula>
    </cfRule>
  </conditionalFormatting>
  <conditionalFormatting sqref="T323">
    <cfRule type="containsText" dxfId="29" priority="5" operator="containsText" text="Hispanic">
      <formula>NOT(ISERROR(SEARCH("Hispanic",T323)))</formula>
    </cfRule>
    <cfRule type="beginsWith" dxfId="28" priority="6" operator="beginsWith" text="Checked">
      <formula>LEFT(T323,LEN("Checked"))="Checked"</formula>
    </cfRule>
  </conditionalFormatting>
  <conditionalFormatting sqref="T402:T404 T353:T358 T360:T362 T364:T370 T372:T385 T387:T400 T324:T351">
    <cfRule type="containsText" dxfId="27" priority="3" operator="containsText" text="Hispanic">
      <formula>NOT(ISERROR(SEARCH("Hispanic",T324)))</formula>
    </cfRule>
    <cfRule type="beginsWith" dxfId="26" priority="4" operator="beginsWith" text="Checked">
      <formula>LEFT(T324,LEN("Checked"))="Checked"</formula>
    </cfRule>
  </conditionalFormatting>
  <conditionalFormatting sqref="T484">
    <cfRule type="containsText" dxfId="25" priority="1" operator="containsText" text="Hispanic">
      <formula>NOT(ISERROR(SEARCH("Hispanic",T484)))</formula>
    </cfRule>
    <cfRule type="beginsWith" dxfId="24" priority="2" operator="beginsWith" text="Checked">
      <formula>LEFT(T484,LEN("Checked"))="Checked"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2C38-463C-FF42-B914-89CA0C49B685}">
  <dimension ref="A1:E484"/>
  <sheetViews>
    <sheetView workbookViewId="0">
      <selection activeCell="D99" sqref="D99"/>
    </sheetView>
  </sheetViews>
  <sheetFormatPr baseColWidth="10" defaultRowHeight="16" x14ac:dyDescent="0.2"/>
  <cols>
    <col min="1" max="1" width="10.83203125" style="5"/>
    <col min="3" max="4" width="10.83203125" style="5"/>
  </cols>
  <sheetData>
    <row r="1" spans="1:5" ht="17" thickBot="1" x14ac:dyDescent="0.25">
      <c r="A1" s="1" t="s">
        <v>53</v>
      </c>
      <c r="B1" s="17" t="s">
        <v>58</v>
      </c>
      <c r="C1" s="1" t="s">
        <v>59</v>
      </c>
      <c r="D1" s="1" t="s">
        <v>73</v>
      </c>
      <c r="E1" t="s">
        <v>72</v>
      </c>
    </row>
    <row r="2" spans="1:5" x14ac:dyDescent="0.2">
      <c r="A2" s="5">
        <v>21</v>
      </c>
      <c r="B2" s="18">
        <v>13.906849315068493</v>
      </c>
      <c r="C2" s="5" t="s">
        <v>9</v>
      </c>
      <c r="D2" s="5">
        <v>0.73333333333333339</v>
      </c>
      <c r="E2" t="s">
        <v>109</v>
      </c>
    </row>
    <row r="3" spans="1:5" x14ac:dyDescent="0.2">
      <c r="A3" s="5">
        <v>60</v>
      </c>
      <c r="B3" s="18">
        <v>13.947945205479453</v>
      </c>
      <c r="C3" s="5" t="s">
        <v>10</v>
      </c>
      <c r="D3" s="5">
        <v>0.81666666666666676</v>
      </c>
      <c r="E3" t="s">
        <v>109</v>
      </c>
    </row>
    <row r="4" spans="1:5" x14ac:dyDescent="0.2">
      <c r="A4" s="5">
        <v>82</v>
      </c>
      <c r="B4" s="15">
        <v>14.416438356164383</v>
      </c>
      <c r="C4" s="5" t="s">
        <v>10</v>
      </c>
      <c r="D4" s="5">
        <v>0.71666666666666667</v>
      </c>
      <c r="E4" t="s">
        <v>109</v>
      </c>
    </row>
    <row r="5" spans="1:5" x14ac:dyDescent="0.2">
      <c r="A5" s="5">
        <v>208</v>
      </c>
      <c r="B5" s="18">
        <v>11.586301369863014</v>
      </c>
      <c r="C5" s="5" t="s">
        <v>9</v>
      </c>
      <c r="D5" s="5">
        <v>0.73333333333333339</v>
      </c>
      <c r="E5" t="s">
        <v>109</v>
      </c>
    </row>
    <row r="6" spans="1:5" x14ac:dyDescent="0.2">
      <c r="A6" s="5">
        <v>233</v>
      </c>
      <c r="B6" s="12">
        <v>12.405479452054795</v>
      </c>
      <c r="C6" s="5" t="s">
        <v>9</v>
      </c>
      <c r="D6" s="5">
        <v>0.81666666666666676</v>
      </c>
      <c r="E6" t="s">
        <v>109</v>
      </c>
    </row>
    <row r="7" spans="1:5" x14ac:dyDescent="0.2">
      <c r="A7" s="5">
        <v>366</v>
      </c>
      <c r="B7" s="12">
        <v>12.821917808219178</v>
      </c>
      <c r="C7" s="5" t="s">
        <v>9</v>
      </c>
      <c r="D7" s="5">
        <v>0.75</v>
      </c>
      <c r="E7" t="s">
        <v>109</v>
      </c>
    </row>
    <row r="8" spans="1:5" x14ac:dyDescent="0.2">
      <c r="A8" s="5">
        <v>408</v>
      </c>
      <c r="B8" s="18">
        <v>13.920547945205479</v>
      </c>
      <c r="C8" s="5" t="s">
        <v>10</v>
      </c>
      <c r="D8" s="5">
        <v>0.58333333333333337</v>
      </c>
      <c r="E8" t="s">
        <v>109</v>
      </c>
    </row>
    <row r="9" spans="1:5" x14ac:dyDescent="0.2">
      <c r="A9" s="5">
        <v>488</v>
      </c>
      <c r="B9" s="18">
        <v>11.268493150684931</v>
      </c>
      <c r="C9" s="5" t="s">
        <v>9</v>
      </c>
      <c r="D9" s="5">
        <v>0.78333333333333333</v>
      </c>
      <c r="E9" t="s">
        <v>109</v>
      </c>
    </row>
    <row r="10" spans="1:5" x14ac:dyDescent="0.2">
      <c r="A10" s="5">
        <v>727</v>
      </c>
      <c r="B10" s="18">
        <v>11.671232876712329</v>
      </c>
      <c r="C10" s="5" t="s">
        <v>9</v>
      </c>
      <c r="D10" s="5">
        <v>0.83333333333333337</v>
      </c>
      <c r="E10" t="s">
        <v>109</v>
      </c>
    </row>
    <row r="11" spans="1:5" x14ac:dyDescent="0.2">
      <c r="A11" s="5">
        <v>754</v>
      </c>
      <c r="B11" s="12">
        <v>12.882191780821918</v>
      </c>
      <c r="C11" s="5" t="s">
        <v>9</v>
      </c>
      <c r="D11" s="5">
        <v>0.66666666666666663</v>
      </c>
      <c r="E11" t="s">
        <v>109</v>
      </c>
    </row>
    <row r="12" spans="1:5" x14ac:dyDescent="0.2">
      <c r="A12" s="5">
        <v>773</v>
      </c>
      <c r="B12" s="18">
        <v>12.106849315068493</v>
      </c>
      <c r="C12" s="5" t="s">
        <v>10</v>
      </c>
      <c r="D12" s="5">
        <v>0.86666666666666659</v>
      </c>
      <c r="E12" t="s">
        <v>109</v>
      </c>
    </row>
    <row r="13" spans="1:5" x14ac:dyDescent="0.2">
      <c r="A13" s="5">
        <v>775</v>
      </c>
      <c r="B13" s="18">
        <v>11.561643835616438</v>
      </c>
      <c r="C13" s="5" t="s">
        <v>10</v>
      </c>
      <c r="D13" s="5">
        <v>0.83333333333333337</v>
      </c>
      <c r="E13" t="s">
        <v>109</v>
      </c>
    </row>
    <row r="14" spans="1:5" x14ac:dyDescent="0.2">
      <c r="A14" s="5">
        <v>788</v>
      </c>
      <c r="B14" s="18">
        <v>11.624657534246575</v>
      </c>
      <c r="C14" s="5" t="s">
        <v>9</v>
      </c>
      <c r="D14" s="5">
        <v>0.83333333333333337</v>
      </c>
      <c r="E14" t="s">
        <v>109</v>
      </c>
    </row>
    <row r="15" spans="1:5" x14ac:dyDescent="0.2">
      <c r="A15" s="5">
        <v>803</v>
      </c>
      <c r="B15" s="20">
        <v>12.043835616438356</v>
      </c>
      <c r="C15" s="5" t="s">
        <v>10</v>
      </c>
      <c r="D15" s="5">
        <v>0.76666666666666661</v>
      </c>
      <c r="E15" t="s">
        <v>109</v>
      </c>
    </row>
    <row r="16" spans="1:5" x14ac:dyDescent="0.2">
      <c r="A16" s="5">
        <v>862</v>
      </c>
      <c r="B16" s="18">
        <v>11.493150684931507</v>
      </c>
      <c r="C16" s="5" t="s">
        <v>9</v>
      </c>
      <c r="D16" s="5">
        <v>0.9</v>
      </c>
      <c r="E16" t="s">
        <v>109</v>
      </c>
    </row>
    <row r="17" spans="1:5" x14ac:dyDescent="0.2">
      <c r="A17" s="5">
        <v>930</v>
      </c>
      <c r="B17" s="18">
        <v>13.698630136986301</v>
      </c>
      <c r="C17" s="5" t="s">
        <v>9</v>
      </c>
      <c r="D17" s="5">
        <v>0.68333333333333346</v>
      </c>
      <c r="E17" t="s">
        <v>109</v>
      </c>
    </row>
    <row r="18" spans="1:5" x14ac:dyDescent="0.2">
      <c r="A18" s="5">
        <v>970</v>
      </c>
      <c r="B18" s="18">
        <v>10.32</v>
      </c>
      <c r="C18" s="5" t="s">
        <v>9</v>
      </c>
      <c r="D18" s="5">
        <v>0.46666666666666662</v>
      </c>
      <c r="E18" t="s">
        <v>109</v>
      </c>
    </row>
    <row r="19" spans="1:5" x14ac:dyDescent="0.2">
      <c r="A19" s="5">
        <v>1021</v>
      </c>
      <c r="B19" s="18">
        <v>9.25</v>
      </c>
      <c r="C19" s="5" t="s">
        <v>10</v>
      </c>
      <c r="D19" s="5">
        <v>0.68333333333333324</v>
      </c>
      <c r="E19" t="s">
        <v>109</v>
      </c>
    </row>
    <row r="20" spans="1:5" x14ac:dyDescent="0.2">
      <c r="A20" s="5">
        <v>1024</v>
      </c>
      <c r="B20" s="18">
        <v>12.043835616438356</v>
      </c>
      <c r="C20" s="5" t="s">
        <v>9</v>
      </c>
      <c r="D20" s="5">
        <v>0.88333333333333341</v>
      </c>
      <c r="E20" t="s">
        <v>109</v>
      </c>
    </row>
    <row r="21" spans="1:5" x14ac:dyDescent="0.2">
      <c r="A21" s="5">
        <v>1122</v>
      </c>
      <c r="B21" s="18">
        <v>6.78</v>
      </c>
      <c r="C21" s="5" t="s">
        <v>10</v>
      </c>
      <c r="D21" s="5">
        <v>0.60333333333333339</v>
      </c>
      <c r="E21" t="s">
        <v>109</v>
      </c>
    </row>
    <row r="22" spans="1:5" x14ac:dyDescent="0.2">
      <c r="A22" s="5">
        <v>1193</v>
      </c>
      <c r="B22" s="18">
        <v>13.931506849315069</v>
      </c>
      <c r="C22" s="5" t="s">
        <v>10</v>
      </c>
      <c r="D22" s="5">
        <v>0.76666666666666661</v>
      </c>
      <c r="E22" t="s">
        <v>109</v>
      </c>
    </row>
    <row r="23" spans="1:5" x14ac:dyDescent="0.2">
      <c r="A23" s="5">
        <v>1206</v>
      </c>
      <c r="B23" s="18">
        <v>7.09</v>
      </c>
      <c r="C23" s="5" t="s">
        <v>10</v>
      </c>
      <c r="D23" s="5">
        <v>0.58333333333333337</v>
      </c>
      <c r="E23" t="s">
        <v>109</v>
      </c>
    </row>
    <row r="24" spans="1:5" x14ac:dyDescent="0.2">
      <c r="A24" s="5">
        <v>1241</v>
      </c>
      <c r="B24" s="18">
        <v>6.93</v>
      </c>
      <c r="C24" s="5" t="s">
        <v>9</v>
      </c>
      <c r="D24" s="5">
        <v>0.76666666666666661</v>
      </c>
      <c r="E24" t="s">
        <v>109</v>
      </c>
    </row>
    <row r="25" spans="1:5" x14ac:dyDescent="0.2">
      <c r="A25" s="5">
        <v>1271</v>
      </c>
      <c r="B25" s="19">
        <v>7.1424657534246574</v>
      </c>
      <c r="C25" s="5" t="s">
        <v>10</v>
      </c>
      <c r="D25" s="5">
        <v>0.64999999999999991</v>
      </c>
      <c r="E25" t="s">
        <v>109</v>
      </c>
    </row>
    <row r="26" spans="1:5" x14ac:dyDescent="0.2">
      <c r="A26" s="5">
        <v>1286</v>
      </c>
      <c r="B26" s="19">
        <v>7.3671232876712329</v>
      </c>
      <c r="C26" s="5" t="s">
        <v>9</v>
      </c>
      <c r="D26" s="5">
        <v>0.69999999999999984</v>
      </c>
      <c r="E26" t="s">
        <v>109</v>
      </c>
    </row>
    <row r="27" spans="1:5" x14ac:dyDescent="0.2">
      <c r="A27" s="5">
        <v>1293</v>
      </c>
      <c r="B27" s="19">
        <v>7.5205479452054798</v>
      </c>
      <c r="C27" s="5" t="s">
        <v>9</v>
      </c>
      <c r="D27" s="5">
        <v>0.70000000000000007</v>
      </c>
      <c r="E27" t="s">
        <v>109</v>
      </c>
    </row>
    <row r="28" spans="1:5" x14ac:dyDescent="0.2">
      <c r="A28" s="5">
        <v>1302</v>
      </c>
      <c r="B28" s="18">
        <v>7.1</v>
      </c>
      <c r="C28" s="5" t="s">
        <v>9</v>
      </c>
      <c r="D28" s="5">
        <v>0.81666666666666676</v>
      </c>
      <c r="E28" t="s">
        <v>109</v>
      </c>
    </row>
    <row r="29" spans="1:5" x14ac:dyDescent="0.2">
      <c r="A29" s="5">
        <v>1346</v>
      </c>
      <c r="B29" s="18">
        <v>10.119999999999999</v>
      </c>
      <c r="C29" s="5" t="s">
        <v>10</v>
      </c>
      <c r="D29" s="5">
        <v>0.65</v>
      </c>
      <c r="E29" t="s">
        <v>109</v>
      </c>
    </row>
    <row r="30" spans="1:5" x14ac:dyDescent="0.2">
      <c r="A30" s="5">
        <v>1443</v>
      </c>
      <c r="B30" s="19">
        <v>7.1726027397260275</v>
      </c>
      <c r="C30" s="5" t="s">
        <v>9</v>
      </c>
      <c r="D30" s="5">
        <v>0.64999999999999991</v>
      </c>
      <c r="E30" t="s">
        <v>109</v>
      </c>
    </row>
    <row r="31" spans="1:5" x14ac:dyDescent="0.2">
      <c r="A31" s="5">
        <v>1451</v>
      </c>
      <c r="B31" s="18">
        <v>6.8794520547945206</v>
      </c>
      <c r="C31" s="5" t="s">
        <v>10</v>
      </c>
      <c r="D31" s="5">
        <v>0.6166666666666667</v>
      </c>
      <c r="E31" t="s">
        <v>109</v>
      </c>
    </row>
    <row r="32" spans="1:5" x14ac:dyDescent="0.2">
      <c r="A32" s="5">
        <v>1490</v>
      </c>
      <c r="B32" s="18">
        <v>6.58</v>
      </c>
      <c r="C32" s="5" t="s">
        <v>10</v>
      </c>
      <c r="D32" s="5">
        <v>0.6333333333333333</v>
      </c>
      <c r="E32" t="s">
        <v>109</v>
      </c>
    </row>
    <row r="33" spans="1:5" x14ac:dyDescent="0.2">
      <c r="A33" s="5">
        <v>1500</v>
      </c>
      <c r="B33" s="18">
        <v>6.67</v>
      </c>
      <c r="C33" s="5" t="s">
        <v>9</v>
      </c>
      <c r="D33" s="5">
        <v>0.83333333333333337</v>
      </c>
      <c r="E33" t="s">
        <v>109</v>
      </c>
    </row>
    <row r="34" spans="1:5" x14ac:dyDescent="0.2">
      <c r="A34" s="5">
        <v>1505</v>
      </c>
      <c r="B34" s="18">
        <v>7.3506849315068497</v>
      </c>
      <c r="C34" s="5" t="s">
        <v>9</v>
      </c>
      <c r="D34" s="5">
        <v>0.68333333333333324</v>
      </c>
      <c r="E34" t="s">
        <v>109</v>
      </c>
    </row>
    <row r="35" spans="1:5" x14ac:dyDescent="0.2">
      <c r="A35" s="5">
        <v>1509</v>
      </c>
      <c r="B35" s="18">
        <v>5.7</v>
      </c>
      <c r="C35" s="5" t="s">
        <v>10</v>
      </c>
      <c r="D35" s="5">
        <v>0.76666666666666661</v>
      </c>
      <c r="E35" t="s">
        <v>109</v>
      </c>
    </row>
    <row r="36" spans="1:5" x14ac:dyDescent="0.2">
      <c r="A36" s="5">
        <v>1510</v>
      </c>
      <c r="B36" s="18">
        <v>5.7</v>
      </c>
      <c r="C36" s="5" t="s">
        <v>9</v>
      </c>
      <c r="D36" s="5">
        <v>0.70000000000000007</v>
      </c>
      <c r="E36" t="s">
        <v>109</v>
      </c>
    </row>
    <row r="37" spans="1:5" x14ac:dyDescent="0.2">
      <c r="A37" s="5">
        <v>1536</v>
      </c>
      <c r="B37" s="19">
        <v>11.361643835616439</v>
      </c>
      <c r="C37" s="5" t="s">
        <v>10</v>
      </c>
      <c r="D37" s="5">
        <v>0.68333333333333324</v>
      </c>
      <c r="E37" t="s">
        <v>109</v>
      </c>
    </row>
    <row r="38" spans="1:5" x14ac:dyDescent="0.2">
      <c r="A38" s="5">
        <v>1547</v>
      </c>
      <c r="B38" s="18">
        <v>13.178082191780822</v>
      </c>
      <c r="C38" s="5" t="s">
        <v>9</v>
      </c>
      <c r="D38" s="5">
        <v>0.78333333333333321</v>
      </c>
      <c r="E38" t="s">
        <v>109</v>
      </c>
    </row>
    <row r="39" spans="1:5" x14ac:dyDescent="0.2">
      <c r="A39" s="5">
        <v>1567</v>
      </c>
      <c r="B39" s="19">
        <v>11.076712328767123</v>
      </c>
      <c r="C39" s="5" t="s">
        <v>10</v>
      </c>
      <c r="D39" s="5">
        <v>0.83333333333333337</v>
      </c>
      <c r="E39" t="s">
        <v>109</v>
      </c>
    </row>
    <row r="40" spans="1:5" x14ac:dyDescent="0.2">
      <c r="A40" s="5">
        <v>1572</v>
      </c>
      <c r="B40" s="18">
        <v>11.323287671232876</v>
      </c>
      <c r="C40" s="5" t="s">
        <v>10</v>
      </c>
      <c r="D40" s="5">
        <v>0.81666666666666676</v>
      </c>
      <c r="E40" t="s">
        <v>109</v>
      </c>
    </row>
    <row r="41" spans="1:5" x14ac:dyDescent="0.2">
      <c r="A41" s="5">
        <v>1607</v>
      </c>
      <c r="B41" s="18">
        <v>12.69041095890411</v>
      </c>
      <c r="C41" s="5" t="s">
        <v>10</v>
      </c>
      <c r="D41" s="5">
        <v>0.73333333333333339</v>
      </c>
      <c r="E41" t="s">
        <v>109</v>
      </c>
    </row>
    <row r="42" spans="1:5" x14ac:dyDescent="0.2">
      <c r="A42" s="5">
        <v>1616</v>
      </c>
      <c r="B42" s="19">
        <v>10.854794520547944</v>
      </c>
      <c r="C42" s="5" t="s">
        <v>9</v>
      </c>
      <c r="D42" s="5">
        <v>0.75</v>
      </c>
      <c r="E42" t="s">
        <v>109</v>
      </c>
    </row>
    <row r="43" spans="1:5" x14ac:dyDescent="0.2">
      <c r="A43" s="5">
        <v>1645</v>
      </c>
      <c r="B43" s="19">
        <v>12.849315068493151</v>
      </c>
      <c r="C43" s="5" t="s">
        <v>10</v>
      </c>
      <c r="D43" s="5">
        <v>0.75</v>
      </c>
      <c r="E43" t="s">
        <v>109</v>
      </c>
    </row>
    <row r="44" spans="1:5" x14ac:dyDescent="0.2">
      <c r="A44" s="5">
        <v>1676</v>
      </c>
      <c r="B44" s="18">
        <v>7.26</v>
      </c>
      <c r="C44" s="5" t="s">
        <v>9</v>
      </c>
      <c r="D44" s="5">
        <v>0.76666666666666661</v>
      </c>
      <c r="E44" t="s">
        <v>109</v>
      </c>
    </row>
    <row r="45" spans="1:5" x14ac:dyDescent="0.2">
      <c r="A45" s="5">
        <v>1715</v>
      </c>
      <c r="B45" s="18">
        <v>7.44</v>
      </c>
      <c r="C45" s="5" t="s">
        <v>10</v>
      </c>
      <c r="D45" s="5">
        <v>0.75</v>
      </c>
      <c r="E45" t="s">
        <v>109</v>
      </c>
    </row>
    <row r="46" spans="1:5" x14ac:dyDescent="0.2">
      <c r="A46" s="5">
        <v>1741</v>
      </c>
      <c r="B46" s="18">
        <v>8.27</v>
      </c>
      <c r="C46" s="5" t="s">
        <v>10</v>
      </c>
      <c r="D46" s="5">
        <v>0.66666666666666663</v>
      </c>
      <c r="E46" t="s">
        <v>109</v>
      </c>
    </row>
    <row r="47" spans="1:5" x14ac:dyDescent="0.2">
      <c r="A47" s="5">
        <v>1751</v>
      </c>
      <c r="B47" s="19">
        <v>6.82</v>
      </c>
      <c r="C47" s="5" t="s">
        <v>9</v>
      </c>
      <c r="D47" s="5">
        <v>0.65</v>
      </c>
      <c r="E47" t="s">
        <v>109</v>
      </c>
    </row>
    <row r="48" spans="1:5" x14ac:dyDescent="0.2">
      <c r="A48" s="5">
        <v>1756</v>
      </c>
      <c r="B48" s="18">
        <v>7.28</v>
      </c>
      <c r="C48" s="5" t="s">
        <v>10</v>
      </c>
      <c r="D48" s="5">
        <v>0.66666666666666663</v>
      </c>
      <c r="E48" t="s">
        <v>109</v>
      </c>
    </row>
    <row r="49" spans="1:5" x14ac:dyDescent="0.2">
      <c r="A49" s="5">
        <v>1786</v>
      </c>
      <c r="B49" s="18">
        <v>6.66</v>
      </c>
      <c r="C49" s="5" t="s">
        <v>9</v>
      </c>
      <c r="D49" s="5">
        <v>0.56666666666666676</v>
      </c>
      <c r="E49" t="s">
        <v>109</v>
      </c>
    </row>
    <row r="50" spans="1:5" x14ac:dyDescent="0.2">
      <c r="A50" s="5">
        <v>1828</v>
      </c>
      <c r="B50" s="18">
        <v>7.59</v>
      </c>
      <c r="C50" s="5" t="s">
        <v>9</v>
      </c>
      <c r="D50" s="5">
        <v>0.80000000000000016</v>
      </c>
      <c r="E50" t="s">
        <v>109</v>
      </c>
    </row>
    <row r="51" spans="1:5" x14ac:dyDescent="0.2">
      <c r="A51" s="5">
        <v>1869</v>
      </c>
      <c r="B51" s="18">
        <v>6.9</v>
      </c>
      <c r="C51" s="5" t="s">
        <v>9</v>
      </c>
      <c r="D51" s="5">
        <v>0.73333333333333339</v>
      </c>
      <c r="E51" t="s">
        <v>109</v>
      </c>
    </row>
    <row r="52" spans="1:5" x14ac:dyDescent="0.2">
      <c r="A52" s="5">
        <v>1875</v>
      </c>
      <c r="B52" s="18">
        <v>8.8800000000000008</v>
      </c>
      <c r="C52" s="5" t="s">
        <v>9</v>
      </c>
      <c r="D52" s="5">
        <v>0.68333333333333324</v>
      </c>
      <c r="E52" t="s">
        <v>109</v>
      </c>
    </row>
    <row r="53" spans="1:5" x14ac:dyDescent="0.2">
      <c r="A53" s="5">
        <v>1878</v>
      </c>
      <c r="B53" s="18">
        <v>7.43</v>
      </c>
      <c r="C53" s="5" t="s">
        <v>9</v>
      </c>
      <c r="D53" s="5">
        <v>0.78666666666666663</v>
      </c>
      <c r="E53" t="s">
        <v>109</v>
      </c>
    </row>
    <row r="54" spans="1:5" x14ac:dyDescent="0.2">
      <c r="A54" s="5">
        <v>1901</v>
      </c>
      <c r="B54" s="18">
        <v>6.86</v>
      </c>
      <c r="C54" s="5" t="s">
        <v>10</v>
      </c>
      <c r="D54" s="5">
        <v>0.70000000000000007</v>
      </c>
      <c r="E54" t="s">
        <v>109</v>
      </c>
    </row>
    <row r="55" spans="1:5" x14ac:dyDescent="0.2">
      <c r="A55" s="5">
        <v>1912</v>
      </c>
      <c r="B55" s="18">
        <v>6.8</v>
      </c>
      <c r="C55" s="5" t="s">
        <v>9</v>
      </c>
      <c r="D55" s="5">
        <v>0.6333333333333333</v>
      </c>
      <c r="E55" t="s">
        <v>109</v>
      </c>
    </row>
    <row r="56" spans="1:5" x14ac:dyDescent="0.2">
      <c r="A56" s="5">
        <v>1916</v>
      </c>
      <c r="B56" s="18">
        <v>7.13</v>
      </c>
      <c r="C56" s="5" t="s">
        <v>10</v>
      </c>
      <c r="D56" s="5">
        <v>0.79999999999999993</v>
      </c>
      <c r="E56" t="s">
        <v>109</v>
      </c>
    </row>
    <row r="57" spans="1:5" x14ac:dyDescent="0.2">
      <c r="A57" s="5">
        <v>1947</v>
      </c>
      <c r="B57" s="18">
        <v>6.83</v>
      </c>
      <c r="C57" s="5" t="s">
        <v>10</v>
      </c>
      <c r="D57" s="5">
        <v>0.68333333333333324</v>
      </c>
      <c r="E57" t="s">
        <v>109</v>
      </c>
    </row>
    <row r="58" spans="1:5" x14ac:dyDescent="0.2">
      <c r="A58" s="5">
        <v>1951</v>
      </c>
      <c r="B58" s="18">
        <v>7.68</v>
      </c>
      <c r="C58" s="5" t="s">
        <v>9</v>
      </c>
      <c r="D58" s="5">
        <v>0.83333333333333337</v>
      </c>
      <c r="E58" t="s">
        <v>109</v>
      </c>
    </row>
    <row r="59" spans="1:5" x14ac:dyDescent="0.2">
      <c r="A59" s="5">
        <v>2009</v>
      </c>
      <c r="B59" s="18">
        <v>5.66</v>
      </c>
      <c r="C59" s="5" t="s">
        <v>10</v>
      </c>
      <c r="D59" s="5">
        <v>0.70000000000000007</v>
      </c>
      <c r="E59" t="s">
        <v>109</v>
      </c>
    </row>
    <row r="60" spans="1:5" x14ac:dyDescent="0.2">
      <c r="A60" s="5">
        <v>2085</v>
      </c>
      <c r="B60" s="18">
        <v>6.22</v>
      </c>
      <c r="C60" s="5" t="s">
        <v>9</v>
      </c>
      <c r="D60" s="5">
        <v>0.6333333333333333</v>
      </c>
      <c r="E60" t="s">
        <v>109</v>
      </c>
    </row>
    <row r="61" spans="1:5" x14ac:dyDescent="0.2">
      <c r="A61" s="5">
        <v>2090</v>
      </c>
      <c r="B61" s="18">
        <v>6.41</v>
      </c>
      <c r="C61" s="5" t="s">
        <v>9</v>
      </c>
      <c r="D61" s="5">
        <v>0.75</v>
      </c>
      <c r="E61" t="s">
        <v>109</v>
      </c>
    </row>
    <row r="62" spans="1:5" x14ac:dyDescent="0.2">
      <c r="A62" s="5">
        <v>2097</v>
      </c>
      <c r="B62" s="19">
        <v>6.6684931506849319</v>
      </c>
      <c r="C62" s="5" t="s">
        <v>10</v>
      </c>
      <c r="D62" s="5">
        <v>0.76666666666666672</v>
      </c>
      <c r="E62" t="s">
        <v>109</v>
      </c>
    </row>
    <row r="63" spans="1:5" x14ac:dyDescent="0.2">
      <c r="A63" s="5">
        <v>2136</v>
      </c>
      <c r="B63" s="18">
        <v>6.36</v>
      </c>
      <c r="C63" s="5" t="s">
        <v>9</v>
      </c>
      <c r="D63" s="5">
        <v>0.66666666666666663</v>
      </c>
      <c r="E63" t="s">
        <v>109</v>
      </c>
    </row>
    <row r="64" spans="1:5" x14ac:dyDescent="0.2">
      <c r="A64" s="5">
        <v>2138</v>
      </c>
      <c r="B64" s="18">
        <v>5.93</v>
      </c>
      <c r="C64" s="5" t="s">
        <v>10</v>
      </c>
      <c r="D64" s="5">
        <v>0.46666666666666673</v>
      </c>
      <c r="E64" t="s">
        <v>109</v>
      </c>
    </row>
    <row r="65" spans="1:5" x14ac:dyDescent="0.2">
      <c r="A65" s="5">
        <v>2151</v>
      </c>
      <c r="B65" s="18">
        <v>6.25</v>
      </c>
      <c r="C65" s="5" t="s">
        <v>10</v>
      </c>
      <c r="D65" s="5">
        <v>0.70000000000000007</v>
      </c>
      <c r="E65" t="s">
        <v>109</v>
      </c>
    </row>
    <row r="66" spans="1:5" x14ac:dyDescent="0.2">
      <c r="A66" s="5">
        <v>2160</v>
      </c>
      <c r="B66" s="18">
        <v>9.5</v>
      </c>
      <c r="C66" s="5" t="s">
        <v>10</v>
      </c>
      <c r="D66" s="5">
        <v>0.79666666666666675</v>
      </c>
      <c r="E66" t="s">
        <v>109</v>
      </c>
    </row>
    <row r="67" spans="1:5" x14ac:dyDescent="0.2">
      <c r="A67" s="5">
        <v>2170</v>
      </c>
      <c r="B67" s="18">
        <v>10.07</v>
      </c>
      <c r="C67" s="5" t="s">
        <v>9</v>
      </c>
      <c r="D67" s="5">
        <v>0.51666666666666672</v>
      </c>
      <c r="E67" t="s">
        <v>109</v>
      </c>
    </row>
    <row r="68" spans="1:5" x14ac:dyDescent="0.2">
      <c r="A68" s="5">
        <v>2186</v>
      </c>
      <c r="B68" s="18">
        <v>6.31</v>
      </c>
      <c r="C68" s="5" t="s">
        <v>10</v>
      </c>
      <c r="D68" s="5">
        <v>0.68333333333333346</v>
      </c>
      <c r="E68" t="s">
        <v>109</v>
      </c>
    </row>
    <row r="69" spans="1:5" x14ac:dyDescent="0.2">
      <c r="A69" s="5">
        <v>2196</v>
      </c>
      <c r="B69" s="19">
        <v>13.167123287671233</v>
      </c>
      <c r="C69" s="5" t="s">
        <v>10</v>
      </c>
      <c r="D69" s="5">
        <v>0.81666666666666676</v>
      </c>
      <c r="E69" t="s">
        <v>109</v>
      </c>
    </row>
    <row r="70" spans="1:5" x14ac:dyDescent="0.2">
      <c r="A70" s="5">
        <v>2203</v>
      </c>
      <c r="B70" s="19">
        <v>12.895890410958904</v>
      </c>
      <c r="C70" s="5" t="s">
        <v>9</v>
      </c>
      <c r="D70" s="5">
        <v>0.79999999999999993</v>
      </c>
      <c r="E70" t="s">
        <v>109</v>
      </c>
    </row>
    <row r="71" spans="1:5" x14ac:dyDescent="0.2">
      <c r="A71" s="5">
        <v>2214</v>
      </c>
      <c r="B71" s="18">
        <v>6.12</v>
      </c>
      <c r="C71" s="5" t="s">
        <v>9</v>
      </c>
      <c r="D71" s="5">
        <v>0.69999999999999984</v>
      </c>
      <c r="E71" t="s">
        <v>109</v>
      </c>
    </row>
    <row r="72" spans="1:5" x14ac:dyDescent="0.2">
      <c r="A72" s="5">
        <v>2247</v>
      </c>
      <c r="B72" s="18">
        <v>10.15</v>
      </c>
      <c r="C72" s="5" t="s">
        <v>9</v>
      </c>
      <c r="D72" s="5">
        <v>0.75</v>
      </c>
      <c r="E72" t="s">
        <v>109</v>
      </c>
    </row>
    <row r="73" spans="1:5" x14ac:dyDescent="0.2">
      <c r="A73" s="5">
        <v>2252</v>
      </c>
      <c r="B73" s="18">
        <v>8.17</v>
      </c>
      <c r="C73" s="5" t="s">
        <v>9</v>
      </c>
      <c r="D73" s="5">
        <v>0.65333333333333332</v>
      </c>
      <c r="E73" t="s">
        <v>109</v>
      </c>
    </row>
    <row r="74" spans="1:5" x14ac:dyDescent="0.2">
      <c r="A74" s="5">
        <v>2259</v>
      </c>
      <c r="B74" s="18">
        <v>6.15</v>
      </c>
      <c r="C74" s="5" t="s">
        <v>9</v>
      </c>
      <c r="D74" s="5">
        <v>0.78333333333333333</v>
      </c>
      <c r="E74" t="s">
        <v>109</v>
      </c>
    </row>
    <row r="75" spans="1:5" x14ac:dyDescent="0.2">
      <c r="A75" s="5">
        <v>2261</v>
      </c>
      <c r="B75" s="18">
        <v>6.19</v>
      </c>
      <c r="C75" s="5" t="s">
        <v>9</v>
      </c>
      <c r="D75" s="5">
        <v>0.76666666666666661</v>
      </c>
      <c r="E75" t="s">
        <v>109</v>
      </c>
    </row>
    <row r="76" spans="1:5" x14ac:dyDescent="0.2">
      <c r="A76" s="5">
        <v>2269</v>
      </c>
      <c r="B76" s="18">
        <v>6.27</v>
      </c>
      <c r="C76" s="5" t="s">
        <v>9</v>
      </c>
      <c r="D76" s="5">
        <v>0.63333333333333341</v>
      </c>
      <c r="E76" t="s">
        <v>109</v>
      </c>
    </row>
    <row r="77" spans="1:5" x14ac:dyDescent="0.2">
      <c r="A77" s="5">
        <v>2273</v>
      </c>
      <c r="B77" s="18">
        <v>6.52</v>
      </c>
      <c r="C77" s="5" t="s">
        <v>9</v>
      </c>
      <c r="D77" s="5">
        <v>0.68333333333333324</v>
      </c>
      <c r="E77" t="s">
        <v>109</v>
      </c>
    </row>
    <row r="78" spans="1:5" x14ac:dyDescent="0.2">
      <c r="A78" s="5">
        <v>2284</v>
      </c>
      <c r="B78" s="18">
        <v>8.66</v>
      </c>
      <c r="C78" s="5" t="s">
        <v>9</v>
      </c>
      <c r="D78" s="5">
        <v>0.56666666666666676</v>
      </c>
      <c r="E78" t="s">
        <v>109</v>
      </c>
    </row>
    <row r="79" spans="1:5" x14ac:dyDescent="0.2">
      <c r="A79" s="5">
        <v>2294</v>
      </c>
      <c r="B79" s="18">
        <v>6.17</v>
      </c>
      <c r="C79" s="5" t="s">
        <v>10</v>
      </c>
      <c r="D79" s="5">
        <v>0.70000000000000007</v>
      </c>
      <c r="E79" t="s">
        <v>109</v>
      </c>
    </row>
    <row r="80" spans="1:5" x14ac:dyDescent="0.2">
      <c r="A80" s="5">
        <v>2315</v>
      </c>
      <c r="B80" s="18">
        <v>11.512328767123288</v>
      </c>
      <c r="C80" s="5" t="s">
        <v>9</v>
      </c>
      <c r="D80" s="5">
        <v>0.68333333333333324</v>
      </c>
      <c r="E80" t="s">
        <v>109</v>
      </c>
    </row>
    <row r="81" spans="1:5" x14ac:dyDescent="0.2">
      <c r="A81" s="5">
        <v>2324</v>
      </c>
      <c r="B81" s="18">
        <v>6.04</v>
      </c>
      <c r="C81" s="5" t="s">
        <v>10</v>
      </c>
      <c r="D81" s="5">
        <v>0.68333333333333324</v>
      </c>
      <c r="E81" t="s">
        <v>109</v>
      </c>
    </row>
    <row r="82" spans="1:5" x14ac:dyDescent="0.2">
      <c r="A82" s="5">
        <v>2331</v>
      </c>
      <c r="B82" s="18">
        <v>6.11</v>
      </c>
      <c r="C82" s="5" t="s">
        <v>9</v>
      </c>
      <c r="D82" s="5">
        <v>0.65333333333333332</v>
      </c>
      <c r="E82" t="s">
        <v>109</v>
      </c>
    </row>
    <row r="83" spans="1:5" x14ac:dyDescent="0.2">
      <c r="A83" s="5">
        <v>2334</v>
      </c>
      <c r="B83" s="18">
        <v>6.08</v>
      </c>
      <c r="C83" s="5" t="s">
        <v>10</v>
      </c>
      <c r="D83" s="5">
        <v>0.70000000000000007</v>
      </c>
      <c r="E83" t="s">
        <v>109</v>
      </c>
    </row>
    <row r="84" spans="1:5" x14ac:dyDescent="0.2">
      <c r="A84" s="5">
        <v>3004</v>
      </c>
      <c r="B84" s="18">
        <v>9.3945205479452056</v>
      </c>
      <c r="C84" s="5" t="s">
        <v>9</v>
      </c>
      <c r="D84" s="5">
        <v>0.81666666666666676</v>
      </c>
      <c r="E84" t="s">
        <v>109</v>
      </c>
    </row>
    <row r="85" spans="1:5" x14ac:dyDescent="0.2">
      <c r="A85" s="5">
        <v>3008</v>
      </c>
      <c r="B85" s="18">
        <v>11.797260273972602</v>
      </c>
      <c r="C85" s="5" t="s">
        <v>10</v>
      </c>
      <c r="D85" s="5">
        <v>0.76666666666666661</v>
      </c>
      <c r="E85" t="s">
        <v>109</v>
      </c>
    </row>
    <row r="86" spans="1:5" x14ac:dyDescent="0.2">
      <c r="A86" s="5">
        <v>3010</v>
      </c>
      <c r="B86" s="18">
        <v>10.046575342465754</v>
      </c>
      <c r="C86" s="5" t="s">
        <v>9</v>
      </c>
      <c r="D86" s="5">
        <v>0.71666666666666679</v>
      </c>
      <c r="E86" t="s">
        <v>109</v>
      </c>
    </row>
    <row r="87" spans="1:5" x14ac:dyDescent="0.2">
      <c r="A87" s="5">
        <v>3012</v>
      </c>
      <c r="B87" s="18">
        <v>9.7232876712328764</v>
      </c>
      <c r="C87" s="5" t="s">
        <v>10</v>
      </c>
      <c r="D87" s="5">
        <v>0.76666666666666672</v>
      </c>
      <c r="E87" t="s">
        <v>109</v>
      </c>
    </row>
    <row r="88" spans="1:5" x14ac:dyDescent="0.2">
      <c r="A88" s="5">
        <v>3013</v>
      </c>
      <c r="B88" s="18">
        <v>7.8493150684931505</v>
      </c>
      <c r="C88" s="5" t="s">
        <v>9</v>
      </c>
      <c r="D88" s="5">
        <v>0.75</v>
      </c>
      <c r="E88" t="s">
        <v>109</v>
      </c>
    </row>
    <row r="89" spans="1:5" x14ac:dyDescent="0.2">
      <c r="A89" s="5">
        <v>4004</v>
      </c>
      <c r="B89" s="18">
        <v>9.5698630136986296</v>
      </c>
      <c r="C89" s="5" t="s">
        <v>9</v>
      </c>
      <c r="D89" s="5">
        <v>0.78333333333333333</v>
      </c>
      <c r="E89" t="s">
        <v>109</v>
      </c>
    </row>
    <row r="90" spans="1:5" x14ac:dyDescent="0.2">
      <c r="A90" s="5">
        <v>4005</v>
      </c>
      <c r="B90" s="18">
        <v>11.232876712328768</v>
      </c>
      <c r="C90" s="5" t="s">
        <v>10</v>
      </c>
      <c r="D90" s="5">
        <v>0.75</v>
      </c>
      <c r="E90" t="s">
        <v>109</v>
      </c>
    </row>
    <row r="91" spans="1:5" x14ac:dyDescent="0.2">
      <c r="A91" s="5">
        <v>4006</v>
      </c>
      <c r="B91" s="18">
        <v>8.632876712328768</v>
      </c>
      <c r="C91" s="5" t="s">
        <v>9</v>
      </c>
      <c r="D91" s="5">
        <v>0.58333333333333337</v>
      </c>
      <c r="E91" t="s">
        <v>109</v>
      </c>
    </row>
    <row r="92" spans="1:5" x14ac:dyDescent="0.2">
      <c r="A92" s="5">
        <v>4007</v>
      </c>
      <c r="B92" s="18">
        <v>6.7863013698630139</v>
      </c>
      <c r="C92" s="5" t="s">
        <v>10</v>
      </c>
      <c r="D92" s="5">
        <v>0.81666666666666676</v>
      </c>
      <c r="E92" t="s">
        <v>109</v>
      </c>
    </row>
    <row r="93" spans="1:5" x14ac:dyDescent="0.2">
      <c r="A93" s="5">
        <v>4008</v>
      </c>
      <c r="B93" s="18">
        <v>10.531506849315068</v>
      </c>
      <c r="C93" s="5" t="s">
        <v>10</v>
      </c>
      <c r="D93" s="5">
        <v>0.83333333333333337</v>
      </c>
      <c r="E93" t="s">
        <v>109</v>
      </c>
    </row>
    <row r="94" spans="1:5" x14ac:dyDescent="0.2">
      <c r="A94" s="5">
        <v>4009</v>
      </c>
      <c r="B94" s="18">
        <v>5.4082191780821915</v>
      </c>
      <c r="C94" s="5" t="s">
        <v>10</v>
      </c>
      <c r="D94" s="5">
        <v>0.58333333333333337</v>
      </c>
      <c r="E94" t="s">
        <v>109</v>
      </c>
    </row>
    <row r="95" spans="1:5" x14ac:dyDescent="0.2">
      <c r="A95" s="5">
        <v>4012</v>
      </c>
      <c r="B95" s="18">
        <v>9.0356164383561648</v>
      </c>
      <c r="C95" s="5" t="s">
        <v>10</v>
      </c>
      <c r="D95" s="5">
        <v>0.71666666666666667</v>
      </c>
      <c r="E95" t="s">
        <v>109</v>
      </c>
    </row>
    <row r="96" spans="1:5" x14ac:dyDescent="0.2">
      <c r="A96" s="5">
        <v>4013</v>
      </c>
      <c r="B96" s="18">
        <v>8.4876712328767123</v>
      </c>
      <c r="C96" s="5" t="s">
        <v>10</v>
      </c>
      <c r="D96" s="5">
        <v>0.56666666666666676</v>
      </c>
      <c r="E96" t="s">
        <v>109</v>
      </c>
    </row>
    <row r="97" spans="1:5" x14ac:dyDescent="0.2">
      <c r="A97" s="5">
        <v>4014</v>
      </c>
      <c r="B97" s="18">
        <v>6.3561643835616435</v>
      </c>
      <c r="C97" s="5" t="s">
        <v>10</v>
      </c>
      <c r="D97" s="5">
        <v>0.51666666666666661</v>
      </c>
      <c r="E97" t="s">
        <v>109</v>
      </c>
    </row>
    <row r="98" spans="1:5" x14ac:dyDescent="0.2">
      <c r="A98" s="5">
        <v>4015</v>
      </c>
      <c r="B98" s="18">
        <v>10.202739726027398</v>
      </c>
      <c r="C98" s="5" t="s">
        <v>9</v>
      </c>
      <c r="D98" s="5">
        <v>0.66666666666666663</v>
      </c>
      <c r="E98" t="s">
        <v>109</v>
      </c>
    </row>
    <row r="99" spans="1:5" x14ac:dyDescent="0.2">
      <c r="A99" s="5">
        <v>4017</v>
      </c>
      <c r="B99" s="18">
        <v>5.3397260273972602</v>
      </c>
      <c r="C99" s="5" t="s">
        <v>10</v>
      </c>
      <c r="D99" s="5">
        <v>0.56666666666666676</v>
      </c>
      <c r="E99" t="s">
        <v>109</v>
      </c>
    </row>
    <row r="100" spans="1:5" x14ac:dyDescent="0.2">
      <c r="A100" s="5">
        <v>4018</v>
      </c>
      <c r="B100" s="18">
        <v>6.3863013698630136</v>
      </c>
      <c r="C100" s="5" t="s">
        <v>10</v>
      </c>
      <c r="D100" s="5">
        <v>0.79999999999999993</v>
      </c>
      <c r="E100" t="s">
        <v>109</v>
      </c>
    </row>
    <row r="101" spans="1:5" x14ac:dyDescent="0.2">
      <c r="A101" s="5">
        <v>4022</v>
      </c>
      <c r="B101" s="18">
        <v>5.5342465753424657</v>
      </c>
      <c r="C101" s="5" t="s">
        <v>10</v>
      </c>
      <c r="D101" s="5">
        <v>0.71666666666666667</v>
      </c>
      <c r="E101" t="s">
        <v>109</v>
      </c>
    </row>
    <row r="102" spans="1:5" x14ac:dyDescent="0.2">
      <c r="A102" s="5">
        <v>4025</v>
      </c>
      <c r="B102" s="18">
        <v>9.0410958904109595</v>
      </c>
      <c r="C102" s="5" t="s">
        <v>9</v>
      </c>
      <c r="D102" s="5">
        <v>0.78333333333333321</v>
      </c>
      <c r="E102" t="s">
        <v>109</v>
      </c>
    </row>
    <row r="103" spans="1:5" x14ac:dyDescent="0.2">
      <c r="A103" s="5">
        <v>4026</v>
      </c>
      <c r="B103" s="18">
        <v>13.002739726027396</v>
      </c>
      <c r="C103" s="5" t="s">
        <v>10</v>
      </c>
      <c r="D103" s="5">
        <v>0.83333333333333337</v>
      </c>
      <c r="E103" t="s">
        <v>109</v>
      </c>
    </row>
    <row r="104" spans="1:5" x14ac:dyDescent="0.2">
      <c r="A104" s="5">
        <v>4100</v>
      </c>
      <c r="B104" s="16">
        <v>9.6054794520547944</v>
      </c>
      <c r="C104" s="5" t="s">
        <v>9</v>
      </c>
      <c r="D104" s="5">
        <v>0.70000000000000007</v>
      </c>
      <c r="E104" t="s">
        <v>109</v>
      </c>
    </row>
    <row r="105" spans="1:5" x14ac:dyDescent="0.2">
      <c r="A105" s="5">
        <v>4101</v>
      </c>
      <c r="B105" s="18">
        <v>7.6849315068493151</v>
      </c>
      <c r="C105" s="5" t="s">
        <v>9</v>
      </c>
      <c r="D105" s="5">
        <v>0.58333333333333337</v>
      </c>
      <c r="E105" t="s">
        <v>109</v>
      </c>
    </row>
    <row r="106" spans="1:5" x14ac:dyDescent="0.2">
      <c r="A106" s="5">
        <v>4102</v>
      </c>
      <c r="B106" s="16">
        <v>11.616438356164384</v>
      </c>
      <c r="C106" s="5" t="s">
        <v>10</v>
      </c>
      <c r="D106" s="5">
        <v>0.78333333333333333</v>
      </c>
      <c r="E106" t="s">
        <v>109</v>
      </c>
    </row>
    <row r="107" spans="1:5" x14ac:dyDescent="0.2">
      <c r="A107" s="5">
        <v>4103</v>
      </c>
      <c r="B107" s="18">
        <v>9.5123287671232877</v>
      </c>
      <c r="C107" s="5" t="s">
        <v>9</v>
      </c>
      <c r="D107" s="5">
        <v>0.68333333333333324</v>
      </c>
      <c r="E107" t="s">
        <v>109</v>
      </c>
    </row>
    <row r="108" spans="1:5" x14ac:dyDescent="0.2">
      <c r="A108" s="5">
        <v>4104</v>
      </c>
      <c r="B108" s="16">
        <v>11.545205479452054</v>
      </c>
      <c r="C108" s="5" t="s">
        <v>10</v>
      </c>
      <c r="D108" s="5">
        <v>0.83333333333333337</v>
      </c>
      <c r="E108" t="s">
        <v>109</v>
      </c>
    </row>
    <row r="109" spans="1:5" x14ac:dyDescent="0.2">
      <c r="A109" s="5">
        <v>4107</v>
      </c>
      <c r="B109" s="18">
        <v>7.4164383561643836</v>
      </c>
      <c r="C109" s="5" t="s">
        <v>10</v>
      </c>
      <c r="D109" s="5">
        <v>0.88333333333333341</v>
      </c>
      <c r="E109" t="s">
        <v>109</v>
      </c>
    </row>
    <row r="110" spans="1:5" x14ac:dyDescent="0.2">
      <c r="A110" s="5">
        <v>4108</v>
      </c>
      <c r="B110" s="18">
        <v>4.6301369863013697</v>
      </c>
      <c r="C110" s="5" t="s">
        <v>10</v>
      </c>
      <c r="D110" s="5">
        <v>0.41666666666666669</v>
      </c>
      <c r="E110" t="s">
        <v>109</v>
      </c>
    </row>
    <row r="111" spans="1:5" x14ac:dyDescent="0.2">
      <c r="A111" s="5">
        <v>4109</v>
      </c>
      <c r="B111" s="18">
        <v>14.923287671232877</v>
      </c>
      <c r="C111" s="5" t="s">
        <v>9</v>
      </c>
      <c r="D111" s="5">
        <v>0.78333333333333333</v>
      </c>
      <c r="E111" t="s">
        <v>109</v>
      </c>
    </row>
    <row r="112" spans="1:5" x14ac:dyDescent="0.2">
      <c r="A112" s="5">
        <v>4110</v>
      </c>
      <c r="B112" s="18">
        <v>11.893150684931507</v>
      </c>
      <c r="C112" s="5" t="s">
        <v>10</v>
      </c>
      <c r="D112" s="5">
        <v>0.75</v>
      </c>
      <c r="E112" t="s">
        <v>109</v>
      </c>
    </row>
    <row r="113" spans="1:5" x14ac:dyDescent="0.2">
      <c r="A113" s="5">
        <v>4111</v>
      </c>
      <c r="B113" s="18">
        <v>9.6109589041095891</v>
      </c>
      <c r="C113" s="5" t="s">
        <v>10</v>
      </c>
      <c r="D113" s="5">
        <v>0.8833333333333333</v>
      </c>
      <c r="E113" t="s">
        <v>109</v>
      </c>
    </row>
    <row r="114" spans="1:5" x14ac:dyDescent="0.2">
      <c r="A114" s="5">
        <v>4112</v>
      </c>
      <c r="B114" s="18">
        <v>9.4219178082191775</v>
      </c>
      <c r="C114" s="5" t="s">
        <v>10</v>
      </c>
      <c r="D114" s="5">
        <v>0.78333333333333321</v>
      </c>
      <c r="E114" t="s">
        <v>109</v>
      </c>
    </row>
    <row r="115" spans="1:5" x14ac:dyDescent="0.2">
      <c r="A115" s="5">
        <v>4202</v>
      </c>
      <c r="B115" s="18">
        <v>8.4273972602739722</v>
      </c>
      <c r="C115" s="5" t="s">
        <v>9</v>
      </c>
      <c r="D115" s="5">
        <v>0.70000000000000007</v>
      </c>
      <c r="E115" t="s">
        <v>109</v>
      </c>
    </row>
    <row r="116" spans="1:5" x14ac:dyDescent="0.2">
      <c r="A116" s="5">
        <v>4203</v>
      </c>
      <c r="B116" s="18">
        <v>6.912328767123288</v>
      </c>
      <c r="C116" s="5" t="s">
        <v>9</v>
      </c>
      <c r="D116" s="5">
        <v>0.75</v>
      </c>
      <c r="E116" t="s">
        <v>109</v>
      </c>
    </row>
    <row r="117" spans="1:5" x14ac:dyDescent="0.2">
      <c r="A117" s="5">
        <v>4204</v>
      </c>
      <c r="B117" s="18">
        <v>14.578082191780823</v>
      </c>
      <c r="C117" s="5" t="s">
        <v>10</v>
      </c>
      <c r="D117" s="5">
        <v>0.85</v>
      </c>
      <c r="E117" t="s">
        <v>109</v>
      </c>
    </row>
    <row r="118" spans="1:5" x14ac:dyDescent="0.2">
      <c r="A118" s="5">
        <v>5035</v>
      </c>
      <c r="B118" s="18">
        <v>10.005479452054795</v>
      </c>
      <c r="C118" s="5" t="s">
        <v>9</v>
      </c>
      <c r="D118" s="5">
        <v>0.76666666666666661</v>
      </c>
      <c r="E118" t="s">
        <v>109</v>
      </c>
    </row>
    <row r="119" spans="1:5" x14ac:dyDescent="0.2">
      <c r="A119" s="5" t="s">
        <v>22</v>
      </c>
      <c r="B119" s="18">
        <v>8.2899999999999991</v>
      </c>
      <c r="C119" s="5" t="s">
        <v>9</v>
      </c>
      <c r="D119" s="5">
        <v>0.75</v>
      </c>
      <c r="E119" t="s">
        <v>109</v>
      </c>
    </row>
    <row r="120" spans="1:5" x14ac:dyDescent="0.2">
      <c r="A120" s="5" t="s">
        <v>23</v>
      </c>
      <c r="B120" s="18">
        <v>6.18</v>
      </c>
      <c r="C120" s="5" t="s">
        <v>10</v>
      </c>
      <c r="D120" s="5">
        <v>0.58000000000000007</v>
      </c>
      <c r="E120" t="s">
        <v>109</v>
      </c>
    </row>
    <row r="121" spans="1:5" x14ac:dyDescent="0.2">
      <c r="A121" s="5" t="s">
        <v>61</v>
      </c>
      <c r="B121" s="19">
        <v>5.4356164383561643</v>
      </c>
      <c r="C121" s="5" t="s">
        <v>9</v>
      </c>
      <c r="D121" s="5">
        <v>0.61666666666666659</v>
      </c>
      <c r="E121" t="s">
        <v>109</v>
      </c>
    </row>
    <row r="122" spans="1:5" x14ac:dyDescent="0.2">
      <c r="A122" s="5" t="s">
        <v>26</v>
      </c>
      <c r="B122" s="18">
        <v>5.41</v>
      </c>
      <c r="C122" s="5" t="s">
        <v>9</v>
      </c>
      <c r="D122" s="5">
        <v>0.48333333333333334</v>
      </c>
      <c r="E122" t="s">
        <v>109</v>
      </c>
    </row>
    <row r="123" spans="1:5" x14ac:dyDescent="0.2">
      <c r="A123" s="5" t="s">
        <v>27</v>
      </c>
      <c r="B123" s="18">
        <v>8.17</v>
      </c>
      <c r="C123" s="5" t="s">
        <v>9</v>
      </c>
      <c r="D123" s="5">
        <v>0.66666666666666663</v>
      </c>
      <c r="E123" t="s">
        <v>109</v>
      </c>
    </row>
    <row r="124" spans="1:5" x14ac:dyDescent="0.2">
      <c r="A124" s="5" t="s">
        <v>37</v>
      </c>
      <c r="B124" s="18">
        <v>5.26</v>
      </c>
      <c r="C124" s="5" t="s">
        <v>9</v>
      </c>
      <c r="D124" s="5">
        <v>0.58333333333333337</v>
      </c>
      <c r="E124" t="s">
        <v>109</v>
      </c>
    </row>
    <row r="125" spans="1:5" x14ac:dyDescent="0.2">
      <c r="A125" s="5" t="s">
        <v>62</v>
      </c>
      <c r="B125" s="19">
        <v>5.3342465753424655</v>
      </c>
      <c r="C125" s="5" t="s">
        <v>9</v>
      </c>
      <c r="D125" s="5">
        <v>0.68333333333333324</v>
      </c>
      <c r="E125" t="s">
        <v>109</v>
      </c>
    </row>
    <row r="126" spans="1:5" x14ac:dyDescent="0.2">
      <c r="A126" s="5" t="s">
        <v>38</v>
      </c>
      <c r="B126" s="18">
        <v>6.67</v>
      </c>
      <c r="C126" s="5" t="s">
        <v>9</v>
      </c>
      <c r="D126" s="5">
        <v>0.66666666666666663</v>
      </c>
      <c r="E126" t="s">
        <v>109</v>
      </c>
    </row>
    <row r="127" spans="1:5" x14ac:dyDescent="0.2">
      <c r="A127" s="5" t="s">
        <v>28</v>
      </c>
      <c r="B127" s="18">
        <v>5.61</v>
      </c>
      <c r="C127" s="5" t="s">
        <v>10</v>
      </c>
      <c r="D127" s="5">
        <v>0.54999999999999993</v>
      </c>
      <c r="E127" t="s">
        <v>109</v>
      </c>
    </row>
    <row r="128" spans="1:5" x14ac:dyDescent="0.2">
      <c r="A128" s="5" t="s">
        <v>19</v>
      </c>
      <c r="B128" s="18">
        <v>5.5</v>
      </c>
      <c r="C128" s="5" t="s">
        <v>10</v>
      </c>
      <c r="D128" s="5">
        <v>0.68333333333333324</v>
      </c>
      <c r="E128" t="s">
        <v>109</v>
      </c>
    </row>
    <row r="129" spans="1:5" x14ac:dyDescent="0.2">
      <c r="A129" s="5" t="s">
        <v>16</v>
      </c>
      <c r="B129" s="18">
        <v>5.45</v>
      </c>
      <c r="C129" s="5" t="s">
        <v>10</v>
      </c>
      <c r="D129" s="5">
        <v>0.56666666666666665</v>
      </c>
      <c r="E129" t="s">
        <v>109</v>
      </c>
    </row>
    <row r="130" spans="1:5" x14ac:dyDescent="0.2">
      <c r="A130" s="5" t="s">
        <v>17</v>
      </c>
      <c r="B130" s="18">
        <v>9.19</v>
      </c>
      <c r="C130" s="5" t="s">
        <v>10</v>
      </c>
      <c r="D130" s="5">
        <v>0.81666666666666676</v>
      </c>
      <c r="E130" t="s">
        <v>109</v>
      </c>
    </row>
    <row r="131" spans="1:5" x14ac:dyDescent="0.2">
      <c r="A131" s="5" t="s">
        <v>18</v>
      </c>
      <c r="B131" s="18">
        <v>5.5</v>
      </c>
      <c r="C131" s="5" t="s">
        <v>10</v>
      </c>
      <c r="D131" s="5">
        <v>0.71666666666666667</v>
      </c>
      <c r="E131" t="s">
        <v>109</v>
      </c>
    </row>
    <row r="132" spans="1:5" x14ac:dyDescent="0.2">
      <c r="A132" s="5" t="s">
        <v>32</v>
      </c>
      <c r="B132" s="18">
        <v>9.14</v>
      </c>
      <c r="C132" s="5" t="s">
        <v>9</v>
      </c>
      <c r="D132" s="5">
        <v>0.75</v>
      </c>
      <c r="E132" t="s">
        <v>109</v>
      </c>
    </row>
    <row r="133" spans="1:5" x14ac:dyDescent="0.2">
      <c r="A133" s="5" t="s">
        <v>24</v>
      </c>
      <c r="B133" s="18">
        <v>5.95</v>
      </c>
      <c r="C133" s="5" t="s">
        <v>10</v>
      </c>
      <c r="D133" s="5">
        <v>0.53333333333333333</v>
      </c>
      <c r="E133" t="s">
        <v>109</v>
      </c>
    </row>
    <row r="134" spans="1:5" x14ac:dyDescent="0.2">
      <c r="A134" s="5" t="s">
        <v>33</v>
      </c>
      <c r="B134" s="18">
        <v>8.76</v>
      </c>
      <c r="C134" s="5" t="s">
        <v>9</v>
      </c>
      <c r="D134" s="5">
        <v>0.69999999999999984</v>
      </c>
      <c r="E134" t="s">
        <v>109</v>
      </c>
    </row>
    <row r="135" spans="1:5" x14ac:dyDescent="0.2">
      <c r="A135" s="5" t="s">
        <v>31</v>
      </c>
      <c r="B135" s="18">
        <v>4.87</v>
      </c>
      <c r="C135" s="5" t="s">
        <v>10</v>
      </c>
      <c r="D135" s="5">
        <v>0.75</v>
      </c>
      <c r="E135" t="s">
        <v>109</v>
      </c>
    </row>
    <row r="136" spans="1:5" x14ac:dyDescent="0.2">
      <c r="A136" s="5" t="s">
        <v>20</v>
      </c>
      <c r="B136" s="18">
        <v>8.31</v>
      </c>
      <c r="C136" s="5" t="s">
        <v>9</v>
      </c>
      <c r="D136" s="5">
        <v>0.78333333333333333</v>
      </c>
      <c r="E136" t="s">
        <v>109</v>
      </c>
    </row>
    <row r="137" spans="1:5" x14ac:dyDescent="0.2">
      <c r="A137" s="5" t="s">
        <v>66</v>
      </c>
      <c r="B137" s="18">
        <v>4.956164383561644</v>
      </c>
      <c r="C137" s="5" t="s">
        <v>10</v>
      </c>
      <c r="D137" s="5">
        <v>0.70000000000000007</v>
      </c>
      <c r="E137" t="s">
        <v>109</v>
      </c>
    </row>
    <row r="138" spans="1:5" x14ac:dyDescent="0.2">
      <c r="A138" s="5" t="s">
        <v>25</v>
      </c>
      <c r="B138" s="18">
        <v>4.5999999999999996</v>
      </c>
      <c r="C138" s="5" t="s">
        <v>9</v>
      </c>
      <c r="D138" s="5">
        <v>0.6166666666666667</v>
      </c>
      <c r="E138" t="s">
        <v>109</v>
      </c>
    </row>
    <row r="139" spans="1:5" x14ac:dyDescent="0.2">
      <c r="A139" s="5" t="s">
        <v>21</v>
      </c>
      <c r="B139" s="18">
        <v>8.84</v>
      </c>
      <c r="C139" s="5" t="s">
        <v>9</v>
      </c>
      <c r="D139" s="5">
        <v>0.79999999999999993</v>
      </c>
      <c r="E139" t="s">
        <v>109</v>
      </c>
    </row>
    <row r="140" spans="1:5" x14ac:dyDescent="0.2">
      <c r="A140" s="5" t="s">
        <v>43</v>
      </c>
      <c r="B140" s="18">
        <v>4.91</v>
      </c>
      <c r="C140" s="5" t="s">
        <v>10</v>
      </c>
      <c r="D140" s="5">
        <v>0.6</v>
      </c>
      <c r="E140" t="s">
        <v>109</v>
      </c>
    </row>
    <row r="141" spans="1:5" x14ac:dyDescent="0.2">
      <c r="A141" s="5" t="s">
        <v>44</v>
      </c>
      <c r="B141" s="18">
        <v>8.6199999999999992</v>
      </c>
      <c r="C141" s="5" t="s">
        <v>9</v>
      </c>
      <c r="D141" s="5">
        <v>0.71666666666666667</v>
      </c>
      <c r="E141" t="s">
        <v>109</v>
      </c>
    </row>
    <row r="142" spans="1:5" x14ac:dyDescent="0.2">
      <c r="A142" s="5" t="s">
        <v>29</v>
      </c>
      <c r="B142" s="18">
        <v>4.8600000000000003</v>
      </c>
      <c r="C142" s="5" t="s">
        <v>10</v>
      </c>
      <c r="D142" s="5">
        <v>0.65</v>
      </c>
      <c r="E142" t="s">
        <v>109</v>
      </c>
    </row>
    <row r="143" spans="1:5" x14ac:dyDescent="0.2">
      <c r="A143" s="5" t="s">
        <v>39</v>
      </c>
      <c r="B143" s="18">
        <v>4.8600000000000003</v>
      </c>
      <c r="C143" s="5" t="s">
        <v>9</v>
      </c>
      <c r="D143" s="5">
        <v>0.3833333333333333</v>
      </c>
      <c r="E143" t="s">
        <v>109</v>
      </c>
    </row>
    <row r="144" spans="1:5" x14ac:dyDescent="0.2">
      <c r="A144" s="5" t="s">
        <v>40</v>
      </c>
      <c r="B144" s="18">
        <v>7</v>
      </c>
      <c r="C144" s="5" t="s">
        <v>10</v>
      </c>
      <c r="D144" s="5">
        <v>0.75</v>
      </c>
      <c r="E144" t="s">
        <v>109</v>
      </c>
    </row>
    <row r="145" spans="1:5" x14ac:dyDescent="0.2">
      <c r="A145" s="5" t="s">
        <v>41</v>
      </c>
      <c r="B145" s="18">
        <v>8.4</v>
      </c>
      <c r="C145" s="5" t="s">
        <v>9</v>
      </c>
      <c r="D145" s="5">
        <v>0.53333333333333333</v>
      </c>
      <c r="E145" t="s">
        <v>109</v>
      </c>
    </row>
    <row r="146" spans="1:5" x14ac:dyDescent="0.2">
      <c r="A146" s="5" t="s">
        <v>54</v>
      </c>
      <c r="B146" s="19">
        <v>5.6739726027397257</v>
      </c>
      <c r="C146" s="5" t="s">
        <v>9</v>
      </c>
      <c r="D146" s="5">
        <v>0.51666666666666672</v>
      </c>
      <c r="E146" t="s">
        <v>109</v>
      </c>
    </row>
    <row r="147" spans="1:5" x14ac:dyDescent="0.2">
      <c r="A147" s="5" t="s">
        <v>30</v>
      </c>
      <c r="B147" s="18">
        <v>4.5999999999999996</v>
      </c>
      <c r="C147" s="5" t="s">
        <v>9</v>
      </c>
      <c r="D147" s="5">
        <v>0.61666666666666659</v>
      </c>
      <c r="E147" t="s">
        <v>109</v>
      </c>
    </row>
    <row r="148" spans="1:5" x14ac:dyDescent="0.2">
      <c r="A148" s="5" t="s">
        <v>55</v>
      </c>
      <c r="B148" s="19">
        <v>5.4767123287671229</v>
      </c>
      <c r="C148" s="5" t="s">
        <v>9</v>
      </c>
      <c r="D148" s="5">
        <v>0.48333333333333334</v>
      </c>
      <c r="E148" t="s">
        <v>109</v>
      </c>
    </row>
    <row r="149" spans="1:5" x14ac:dyDescent="0.2">
      <c r="A149" s="5" t="s">
        <v>56</v>
      </c>
      <c r="B149" s="19">
        <v>9.4328767123287669</v>
      </c>
      <c r="C149" s="5" t="s">
        <v>9</v>
      </c>
      <c r="D149" s="5">
        <v>0.73333333333333339</v>
      </c>
      <c r="E149" t="s">
        <v>109</v>
      </c>
    </row>
    <row r="150" spans="1:5" x14ac:dyDescent="0.2">
      <c r="A150" s="5" t="s">
        <v>34</v>
      </c>
      <c r="B150" s="18">
        <v>4.26</v>
      </c>
      <c r="C150" s="5" t="s">
        <v>10</v>
      </c>
      <c r="D150" s="5">
        <v>0.58333333333333337</v>
      </c>
      <c r="E150" t="s">
        <v>109</v>
      </c>
    </row>
    <row r="151" spans="1:5" x14ac:dyDescent="0.2">
      <c r="A151" s="5" t="s">
        <v>35</v>
      </c>
      <c r="B151" s="18">
        <v>10.08</v>
      </c>
      <c r="C151" s="5" t="s">
        <v>10</v>
      </c>
      <c r="D151" s="5">
        <v>0.75</v>
      </c>
      <c r="E151" t="s">
        <v>109</v>
      </c>
    </row>
    <row r="152" spans="1:5" x14ac:dyDescent="0.2">
      <c r="A152" s="5" t="s">
        <v>67</v>
      </c>
      <c r="B152" s="18">
        <v>4.4904109589041097</v>
      </c>
      <c r="C152" s="5" t="s">
        <v>10</v>
      </c>
      <c r="D152" s="5">
        <v>0.60000000000000009</v>
      </c>
      <c r="E152" t="s">
        <v>109</v>
      </c>
    </row>
    <row r="153" spans="1:5" x14ac:dyDescent="0.2">
      <c r="A153" s="5" t="s">
        <v>63</v>
      </c>
      <c r="B153" s="19">
        <v>4.3068493150684928</v>
      </c>
      <c r="C153" s="5" t="s">
        <v>9</v>
      </c>
      <c r="D153" s="5">
        <v>0.68333333333333324</v>
      </c>
      <c r="E153" t="s">
        <v>109</v>
      </c>
    </row>
    <row r="154" spans="1:5" x14ac:dyDescent="0.2">
      <c r="A154" s="5" t="s">
        <v>45</v>
      </c>
      <c r="B154" s="18">
        <v>4.3600000000000003</v>
      </c>
      <c r="C154" s="5" t="s">
        <v>10</v>
      </c>
      <c r="D154" s="5">
        <v>0.48333333333333339</v>
      </c>
      <c r="E154" t="s">
        <v>109</v>
      </c>
    </row>
    <row r="155" spans="1:5" x14ac:dyDescent="0.2">
      <c r="A155" s="5" t="s">
        <v>36</v>
      </c>
      <c r="B155" s="18">
        <v>4.04</v>
      </c>
      <c r="C155" s="5" t="s">
        <v>9</v>
      </c>
      <c r="D155" s="5">
        <v>0.58333333333333337</v>
      </c>
      <c r="E155" t="s">
        <v>109</v>
      </c>
    </row>
    <row r="156" spans="1:5" x14ac:dyDescent="0.2">
      <c r="A156" s="5" t="s">
        <v>64</v>
      </c>
      <c r="B156" s="19">
        <v>9.5424657534246577</v>
      </c>
      <c r="C156" s="5" t="s">
        <v>10</v>
      </c>
      <c r="D156" s="5">
        <v>0.81666666666666676</v>
      </c>
      <c r="E156" t="s">
        <v>109</v>
      </c>
    </row>
    <row r="157" spans="1:5" x14ac:dyDescent="0.2">
      <c r="A157" s="5" t="s">
        <v>69</v>
      </c>
      <c r="B157" s="18">
        <v>3.8684931506849316</v>
      </c>
      <c r="C157" s="5" t="s">
        <v>9</v>
      </c>
      <c r="D157" s="5">
        <v>0.58333333333333337</v>
      </c>
      <c r="E157" t="s">
        <v>109</v>
      </c>
    </row>
    <row r="158" spans="1:5" x14ac:dyDescent="0.2">
      <c r="A158" s="5" t="s">
        <v>57</v>
      </c>
      <c r="B158" s="19">
        <v>4.7780821917808218</v>
      </c>
      <c r="C158" s="5" t="s">
        <v>10</v>
      </c>
      <c r="D158" s="5">
        <v>0.66666666666666663</v>
      </c>
      <c r="E158" t="s">
        <v>109</v>
      </c>
    </row>
    <row r="159" spans="1:5" x14ac:dyDescent="0.2">
      <c r="A159" s="5" t="s">
        <v>49</v>
      </c>
      <c r="B159" s="18">
        <v>11.27</v>
      </c>
      <c r="C159" s="5" t="s">
        <v>10</v>
      </c>
      <c r="D159" s="5">
        <v>0.83333333333333337</v>
      </c>
      <c r="E159" t="s">
        <v>109</v>
      </c>
    </row>
    <row r="160" spans="1:5" x14ac:dyDescent="0.2">
      <c r="A160" s="5" t="s">
        <v>42</v>
      </c>
      <c r="B160" s="18">
        <v>8.73</v>
      </c>
      <c r="C160" s="5" t="s">
        <v>10</v>
      </c>
      <c r="D160" s="5">
        <v>0.66666666666666663</v>
      </c>
      <c r="E160" t="s">
        <v>109</v>
      </c>
    </row>
    <row r="161" spans="1:5" x14ac:dyDescent="0.2">
      <c r="A161" s="5" t="s">
        <v>65</v>
      </c>
      <c r="B161" s="19">
        <v>7.3178082191780822</v>
      </c>
      <c r="C161" s="5" t="s">
        <v>10</v>
      </c>
      <c r="D161" s="5">
        <v>0.75</v>
      </c>
      <c r="E161" t="s">
        <v>109</v>
      </c>
    </row>
    <row r="162" spans="1:5" x14ac:dyDescent="0.2">
      <c r="A162" s="5">
        <v>846</v>
      </c>
      <c r="B162" s="19">
        <v>13.83</v>
      </c>
      <c r="C162" s="5" t="s">
        <v>10</v>
      </c>
      <c r="D162" s="5">
        <v>0.73333333332999995</v>
      </c>
      <c r="E162" t="s">
        <v>109</v>
      </c>
    </row>
    <row r="163" spans="1:5" x14ac:dyDescent="0.2">
      <c r="A163" s="5">
        <v>21</v>
      </c>
      <c r="B163" s="18">
        <v>13.906849315068493</v>
      </c>
      <c r="C163" s="5" t="s">
        <v>9</v>
      </c>
      <c r="D163" s="5">
        <v>0.91666666666666663</v>
      </c>
      <c r="E163" t="s">
        <v>51</v>
      </c>
    </row>
    <row r="164" spans="1:5" x14ac:dyDescent="0.2">
      <c r="A164" s="5">
        <v>60</v>
      </c>
      <c r="B164" s="18">
        <v>13.947945205479453</v>
      </c>
      <c r="C164" s="5" t="s">
        <v>10</v>
      </c>
      <c r="D164" s="5">
        <v>0.76666666666666661</v>
      </c>
      <c r="E164" t="s">
        <v>51</v>
      </c>
    </row>
    <row r="165" spans="1:5" x14ac:dyDescent="0.2">
      <c r="A165" s="5">
        <v>82</v>
      </c>
      <c r="B165" s="15">
        <v>14.416438356164383</v>
      </c>
      <c r="C165" s="5" t="s">
        <v>10</v>
      </c>
      <c r="D165" s="5">
        <v>0.83333333333333337</v>
      </c>
      <c r="E165" t="s">
        <v>51</v>
      </c>
    </row>
    <row r="166" spans="1:5" x14ac:dyDescent="0.2">
      <c r="A166" s="5">
        <v>208</v>
      </c>
      <c r="B166" s="18">
        <v>11.586301369863014</v>
      </c>
      <c r="C166" s="5" t="s">
        <v>9</v>
      </c>
      <c r="D166" s="5">
        <v>0.85</v>
      </c>
      <c r="E166" t="s">
        <v>51</v>
      </c>
    </row>
    <row r="167" spans="1:5" x14ac:dyDescent="0.2">
      <c r="A167" s="5">
        <v>233</v>
      </c>
      <c r="B167" s="12">
        <v>12.405479452054795</v>
      </c>
      <c r="C167" s="5" t="s">
        <v>9</v>
      </c>
      <c r="D167" s="5">
        <v>0.8833333333333333</v>
      </c>
      <c r="E167" t="s">
        <v>51</v>
      </c>
    </row>
    <row r="168" spans="1:5" x14ac:dyDescent="0.2">
      <c r="A168" s="5">
        <v>366</v>
      </c>
      <c r="B168" s="12">
        <v>12.821917808219178</v>
      </c>
      <c r="C168" s="5" t="s">
        <v>9</v>
      </c>
      <c r="D168" s="5">
        <v>0.79999999999999993</v>
      </c>
      <c r="E168" t="s">
        <v>51</v>
      </c>
    </row>
    <row r="169" spans="1:5" x14ac:dyDescent="0.2">
      <c r="A169" s="5">
        <v>408</v>
      </c>
      <c r="B169" s="18">
        <v>13.920547945205479</v>
      </c>
      <c r="C169" s="5" t="s">
        <v>10</v>
      </c>
      <c r="D169" s="5">
        <v>0.73333333333333339</v>
      </c>
      <c r="E169" t="s">
        <v>51</v>
      </c>
    </row>
    <row r="170" spans="1:5" x14ac:dyDescent="0.2">
      <c r="A170" s="5">
        <v>488</v>
      </c>
      <c r="B170" s="18">
        <v>11.268493150684931</v>
      </c>
      <c r="C170" s="5" t="s">
        <v>9</v>
      </c>
      <c r="D170" s="5">
        <v>0.71666666666666667</v>
      </c>
      <c r="E170" t="s">
        <v>51</v>
      </c>
    </row>
    <row r="171" spans="1:5" x14ac:dyDescent="0.2">
      <c r="A171" s="5">
        <v>727</v>
      </c>
      <c r="B171" s="18">
        <v>11.671232876712329</v>
      </c>
      <c r="C171" s="5" t="s">
        <v>9</v>
      </c>
      <c r="D171" s="5">
        <v>0.8833333333333333</v>
      </c>
      <c r="E171" t="s">
        <v>51</v>
      </c>
    </row>
    <row r="172" spans="1:5" x14ac:dyDescent="0.2">
      <c r="A172" s="5">
        <v>754</v>
      </c>
      <c r="B172" s="12">
        <v>12.882191780821918</v>
      </c>
      <c r="C172" s="5" t="s">
        <v>9</v>
      </c>
      <c r="D172" s="5">
        <v>0.76666666666666661</v>
      </c>
      <c r="E172" t="s">
        <v>51</v>
      </c>
    </row>
    <row r="173" spans="1:5" x14ac:dyDescent="0.2">
      <c r="A173" s="5">
        <v>773</v>
      </c>
      <c r="B173" s="18">
        <v>12.106849315068493</v>
      </c>
      <c r="C173" s="5" t="s">
        <v>10</v>
      </c>
      <c r="D173" s="5">
        <v>0.9</v>
      </c>
      <c r="E173" t="s">
        <v>51</v>
      </c>
    </row>
    <row r="174" spans="1:5" x14ac:dyDescent="0.2">
      <c r="A174" s="5">
        <v>775</v>
      </c>
      <c r="B174" s="18">
        <v>11.561643835616438</v>
      </c>
      <c r="C174" s="5" t="s">
        <v>10</v>
      </c>
      <c r="D174" s="5">
        <v>0.78333333333333333</v>
      </c>
      <c r="E174" t="s">
        <v>51</v>
      </c>
    </row>
    <row r="175" spans="1:5" x14ac:dyDescent="0.2">
      <c r="A175" s="5">
        <v>788</v>
      </c>
      <c r="B175" s="18">
        <v>11.624657534246575</v>
      </c>
      <c r="C175" s="5" t="s">
        <v>9</v>
      </c>
      <c r="D175" s="5">
        <v>0.78333333333333333</v>
      </c>
      <c r="E175" t="s">
        <v>51</v>
      </c>
    </row>
    <row r="176" spans="1:5" x14ac:dyDescent="0.2">
      <c r="A176" s="5">
        <v>803</v>
      </c>
      <c r="B176" s="20">
        <v>12.043835616438356</v>
      </c>
      <c r="C176" s="5" t="s">
        <v>10</v>
      </c>
      <c r="D176" s="5">
        <v>0.93333333333333324</v>
      </c>
      <c r="E176" t="s">
        <v>51</v>
      </c>
    </row>
    <row r="177" spans="1:5" x14ac:dyDescent="0.2">
      <c r="A177" s="5">
        <v>862</v>
      </c>
      <c r="B177" s="18">
        <v>11.493150684931507</v>
      </c>
      <c r="C177" s="5" t="s">
        <v>9</v>
      </c>
      <c r="D177" s="5">
        <v>0.83333333333333337</v>
      </c>
      <c r="E177" t="s">
        <v>51</v>
      </c>
    </row>
    <row r="178" spans="1:5" x14ac:dyDescent="0.2">
      <c r="A178" s="5">
        <v>930</v>
      </c>
      <c r="B178" s="18">
        <v>13.698630136986301</v>
      </c>
      <c r="C178" s="5" t="s">
        <v>9</v>
      </c>
      <c r="D178" s="5">
        <v>0.86666666666666659</v>
      </c>
      <c r="E178" t="s">
        <v>51</v>
      </c>
    </row>
    <row r="179" spans="1:5" x14ac:dyDescent="0.2">
      <c r="A179" s="5">
        <v>970</v>
      </c>
      <c r="B179" s="18">
        <v>10.32</v>
      </c>
      <c r="C179" s="5" t="s">
        <v>9</v>
      </c>
      <c r="D179" s="5">
        <v>0.65</v>
      </c>
      <c r="E179" t="s">
        <v>51</v>
      </c>
    </row>
    <row r="180" spans="1:5" x14ac:dyDescent="0.2">
      <c r="A180" s="5">
        <v>1021</v>
      </c>
      <c r="B180" s="18">
        <v>9.25</v>
      </c>
      <c r="C180" s="5" t="s">
        <v>10</v>
      </c>
      <c r="D180" s="5">
        <v>0.8833333333333333</v>
      </c>
      <c r="E180" t="s">
        <v>51</v>
      </c>
    </row>
    <row r="181" spans="1:5" x14ac:dyDescent="0.2">
      <c r="A181" s="5">
        <v>1024</v>
      </c>
      <c r="B181" s="18">
        <v>12.043835616438356</v>
      </c>
      <c r="C181" s="5" t="s">
        <v>9</v>
      </c>
      <c r="D181" s="5">
        <v>0.88333333333333341</v>
      </c>
      <c r="E181" t="s">
        <v>51</v>
      </c>
    </row>
    <row r="182" spans="1:5" x14ac:dyDescent="0.2">
      <c r="A182" s="5">
        <v>1122</v>
      </c>
      <c r="B182" s="18">
        <v>6.78</v>
      </c>
      <c r="C182" s="5" t="s">
        <v>10</v>
      </c>
      <c r="D182" s="5">
        <v>0.7599999999999999</v>
      </c>
      <c r="E182" t="s">
        <v>51</v>
      </c>
    </row>
    <row r="183" spans="1:5" x14ac:dyDescent="0.2">
      <c r="A183" s="5">
        <v>1193</v>
      </c>
      <c r="B183" s="18">
        <v>13.931506849315069</v>
      </c>
      <c r="C183" s="5" t="s">
        <v>10</v>
      </c>
      <c r="D183" s="5">
        <v>0.85000000000000009</v>
      </c>
      <c r="E183" t="s">
        <v>51</v>
      </c>
    </row>
    <row r="184" spans="1:5" x14ac:dyDescent="0.2">
      <c r="A184" s="5">
        <v>1206</v>
      </c>
      <c r="B184" s="18">
        <v>7.09</v>
      </c>
      <c r="C184" s="5" t="s">
        <v>10</v>
      </c>
      <c r="D184" s="5">
        <v>0.73333333333333339</v>
      </c>
      <c r="E184" t="s">
        <v>51</v>
      </c>
    </row>
    <row r="185" spans="1:5" x14ac:dyDescent="0.2">
      <c r="A185" s="5">
        <v>1241</v>
      </c>
      <c r="B185" s="18">
        <v>6.93</v>
      </c>
      <c r="C185" s="5" t="s">
        <v>9</v>
      </c>
      <c r="D185" s="5">
        <v>0.81666666666666676</v>
      </c>
      <c r="E185" t="s">
        <v>51</v>
      </c>
    </row>
    <row r="186" spans="1:5" x14ac:dyDescent="0.2">
      <c r="A186" s="5">
        <v>1271</v>
      </c>
      <c r="B186" s="19">
        <v>7.1424657534246574</v>
      </c>
      <c r="C186" s="5" t="s">
        <v>10</v>
      </c>
      <c r="D186" s="5">
        <v>0.83333333333333337</v>
      </c>
      <c r="E186" t="s">
        <v>51</v>
      </c>
    </row>
    <row r="187" spans="1:5" x14ac:dyDescent="0.2">
      <c r="A187" s="5">
        <v>1286</v>
      </c>
      <c r="B187" s="19">
        <v>7.3671232876712329</v>
      </c>
      <c r="C187" s="5" t="s">
        <v>9</v>
      </c>
      <c r="D187" s="5">
        <v>0.75</v>
      </c>
      <c r="E187" t="s">
        <v>51</v>
      </c>
    </row>
    <row r="188" spans="1:5" x14ac:dyDescent="0.2">
      <c r="A188" s="5">
        <v>1293</v>
      </c>
      <c r="B188" s="19">
        <v>7.5205479452054798</v>
      </c>
      <c r="C188" s="5" t="s">
        <v>9</v>
      </c>
      <c r="D188" s="5">
        <v>0.73333333333333339</v>
      </c>
      <c r="E188" t="s">
        <v>51</v>
      </c>
    </row>
    <row r="189" spans="1:5" x14ac:dyDescent="0.2">
      <c r="A189" s="5">
        <v>1302</v>
      </c>
      <c r="B189" s="18">
        <v>7.1</v>
      </c>
      <c r="C189" s="5" t="s">
        <v>9</v>
      </c>
      <c r="D189" s="5">
        <v>0.88333333333333341</v>
      </c>
      <c r="E189" t="s">
        <v>51</v>
      </c>
    </row>
    <row r="190" spans="1:5" x14ac:dyDescent="0.2">
      <c r="A190" s="5">
        <v>1346</v>
      </c>
      <c r="B190" s="18">
        <v>10.119999999999999</v>
      </c>
      <c r="C190" s="5" t="s">
        <v>10</v>
      </c>
      <c r="D190" s="5">
        <v>0.83333333333333337</v>
      </c>
      <c r="E190" t="s">
        <v>51</v>
      </c>
    </row>
    <row r="191" spans="1:5" x14ac:dyDescent="0.2">
      <c r="A191" s="5">
        <v>1443</v>
      </c>
      <c r="B191" s="19">
        <v>7.1726027397260275</v>
      </c>
      <c r="C191" s="5" t="s">
        <v>9</v>
      </c>
      <c r="D191" s="5">
        <v>0.9</v>
      </c>
      <c r="E191" t="s">
        <v>51</v>
      </c>
    </row>
    <row r="192" spans="1:5" x14ac:dyDescent="0.2">
      <c r="A192" s="5">
        <v>1451</v>
      </c>
      <c r="B192" s="18">
        <v>6.8794520547945206</v>
      </c>
      <c r="C192" s="5" t="s">
        <v>10</v>
      </c>
      <c r="D192" s="5">
        <v>0.45</v>
      </c>
      <c r="E192" t="s">
        <v>51</v>
      </c>
    </row>
    <row r="193" spans="1:5" x14ac:dyDescent="0.2">
      <c r="A193" s="5">
        <v>1490</v>
      </c>
      <c r="B193" s="18">
        <v>6.58</v>
      </c>
      <c r="C193" s="5" t="s">
        <v>10</v>
      </c>
      <c r="D193" s="5">
        <v>0.70000000000000007</v>
      </c>
      <c r="E193" t="s">
        <v>51</v>
      </c>
    </row>
    <row r="194" spans="1:5" x14ac:dyDescent="0.2">
      <c r="A194" s="5">
        <v>1500</v>
      </c>
      <c r="B194" s="18">
        <v>6.67</v>
      </c>
      <c r="C194" s="5" t="s">
        <v>9</v>
      </c>
      <c r="D194" s="5">
        <v>0.85</v>
      </c>
      <c r="E194" t="s">
        <v>51</v>
      </c>
    </row>
    <row r="195" spans="1:5" x14ac:dyDescent="0.2">
      <c r="A195" s="5">
        <v>1505</v>
      </c>
      <c r="B195" s="18">
        <v>7.3506849315068497</v>
      </c>
      <c r="C195" s="5" t="s">
        <v>9</v>
      </c>
      <c r="D195" s="5">
        <v>0.85</v>
      </c>
      <c r="E195" t="s">
        <v>51</v>
      </c>
    </row>
    <row r="196" spans="1:5" x14ac:dyDescent="0.2">
      <c r="A196" s="5">
        <v>1509</v>
      </c>
      <c r="B196" s="18">
        <v>5.7</v>
      </c>
      <c r="C196" s="5" t="s">
        <v>10</v>
      </c>
      <c r="D196" s="5">
        <v>0.73333333333333339</v>
      </c>
      <c r="E196" t="s">
        <v>51</v>
      </c>
    </row>
    <row r="197" spans="1:5" x14ac:dyDescent="0.2">
      <c r="A197" s="5">
        <v>1510</v>
      </c>
      <c r="B197" s="18">
        <v>5.7</v>
      </c>
      <c r="C197" s="5" t="s">
        <v>9</v>
      </c>
      <c r="D197" s="5">
        <v>0.76666666666666661</v>
      </c>
      <c r="E197" t="s">
        <v>51</v>
      </c>
    </row>
    <row r="198" spans="1:5" x14ac:dyDescent="0.2">
      <c r="A198" s="5">
        <v>1536</v>
      </c>
      <c r="B198" s="19">
        <v>11.361643835616439</v>
      </c>
      <c r="C198" s="5" t="s">
        <v>10</v>
      </c>
      <c r="D198" s="5">
        <v>0.68333333333333324</v>
      </c>
      <c r="E198" t="s">
        <v>51</v>
      </c>
    </row>
    <row r="199" spans="1:5" x14ac:dyDescent="0.2">
      <c r="A199" s="5">
        <v>1547</v>
      </c>
      <c r="B199" s="18">
        <v>13.178082191780822</v>
      </c>
      <c r="C199" s="5" t="s">
        <v>9</v>
      </c>
      <c r="D199" s="5">
        <v>0.85</v>
      </c>
      <c r="E199" t="s">
        <v>51</v>
      </c>
    </row>
    <row r="200" spans="1:5" x14ac:dyDescent="0.2">
      <c r="A200" s="5">
        <v>1567</v>
      </c>
      <c r="B200" s="19">
        <v>11.076712328767123</v>
      </c>
      <c r="C200" s="5" t="s">
        <v>10</v>
      </c>
      <c r="D200" s="5">
        <v>0.86666666666666659</v>
      </c>
      <c r="E200" t="s">
        <v>51</v>
      </c>
    </row>
    <row r="201" spans="1:5" x14ac:dyDescent="0.2">
      <c r="A201" s="5">
        <v>1572</v>
      </c>
      <c r="B201" s="18">
        <v>11.323287671232876</v>
      </c>
      <c r="C201" s="5" t="s">
        <v>10</v>
      </c>
      <c r="D201" s="5">
        <v>0.80000000000000016</v>
      </c>
      <c r="E201" t="s">
        <v>51</v>
      </c>
    </row>
    <row r="202" spans="1:5" x14ac:dyDescent="0.2">
      <c r="A202" s="5">
        <v>1607</v>
      </c>
      <c r="B202" s="18">
        <v>12.69041095890411</v>
      </c>
      <c r="C202" s="5" t="s">
        <v>10</v>
      </c>
      <c r="D202" s="5">
        <v>0.78333333333333321</v>
      </c>
      <c r="E202" t="s">
        <v>51</v>
      </c>
    </row>
    <row r="203" spans="1:5" x14ac:dyDescent="0.2">
      <c r="A203" s="5">
        <v>1616</v>
      </c>
      <c r="B203" s="19">
        <v>10.854794520547944</v>
      </c>
      <c r="C203" s="5" t="s">
        <v>9</v>
      </c>
      <c r="D203" s="5">
        <v>0.8833333333333333</v>
      </c>
      <c r="E203" t="s">
        <v>51</v>
      </c>
    </row>
    <row r="204" spans="1:5" x14ac:dyDescent="0.2">
      <c r="A204" s="5">
        <v>1645</v>
      </c>
      <c r="B204" s="19">
        <v>12.849315068493151</v>
      </c>
      <c r="C204" s="5" t="s">
        <v>10</v>
      </c>
      <c r="D204" s="5">
        <v>0.66666666666666663</v>
      </c>
      <c r="E204" t="s">
        <v>51</v>
      </c>
    </row>
    <row r="205" spans="1:5" x14ac:dyDescent="0.2">
      <c r="A205" s="5">
        <v>1676</v>
      </c>
      <c r="B205" s="18">
        <v>7.26</v>
      </c>
      <c r="C205" s="5" t="s">
        <v>9</v>
      </c>
      <c r="D205" s="5">
        <v>0.76666666666666661</v>
      </c>
      <c r="E205" t="s">
        <v>51</v>
      </c>
    </row>
    <row r="206" spans="1:5" x14ac:dyDescent="0.2">
      <c r="A206" s="5">
        <v>1715</v>
      </c>
      <c r="B206" s="18">
        <v>7.44</v>
      </c>
      <c r="C206" s="5" t="s">
        <v>10</v>
      </c>
      <c r="D206" s="5">
        <v>0.80000000000000016</v>
      </c>
      <c r="E206" t="s">
        <v>51</v>
      </c>
    </row>
    <row r="207" spans="1:5" x14ac:dyDescent="0.2">
      <c r="A207" s="5">
        <v>1741</v>
      </c>
      <c r="B207" s="18">
        <v>8.27</v>
      </c>
      <c r="C207" s="5" t="s">
        <v>10</v>
      </c>
      <c r="D207" s="5">
        <v>0.73333333333333328</v>
      </c>
      <c r="E207" t="s">
        <v>51</v>
      </c>
    </row>
    <row r="208" spans="1:5" x14ac:dyDescent="0.2">
      <c r="A208" s="5">
        <v>1751</v>
      </c>
      <c r="B208" s="19">
        <v>6.82</v>
      </c>
      <c r="C208" s="5" t="s">
        <v>9</v>
      </c>
      <c r="D208" s="5">
        <v>0.65</v>
      </c>
      <c r="E208" t="s">
        <v>51</v>
      </c>
    </row>
    <row r="209" spans="1:5" x14ac:dyDescent="0.2">
      <c r="A209" s="5">
        <v>1756</v>
      </c>
      <c r="B209" s="18">
        <v>7.28</v>
      </c>
      <c r="C209" s="5" t="s">
        <v>10</v>
      </c>
      <c r="D209" s="5">
        <v>0.76666666666666661</v>
      </c>
      <c r="E209" t="s">
        <v>51</v>
      </c>
    </row>
    <row r="210" spans="1:5" x14ac:dyDescent="0.2">
      <c r="A210" s="5">
        <v>1786</v>
      </c>
      <c r="B210" s="18">
        <v>6.66</v>
      </c>
      <c r="C210" s="5" t="s">
        <v>9</v>
      </c>
      <c r="D210" s="5">
        <v>0.76666666666666661</v>
      </c>
      <c r="E210" t="s">
        <v>51</v>
      </c>
    </row>
    <row r="211" spans="1:5" x14ac:dyDescent="0.2">
      <c r="A211" s="5">
        <v>1828</v>
      </c>
      <c r="B211" s="18">
        <v>7.59</v>
      </c>
      <c r="C211" s="5" t="s">
        <v>9</v>
      </c>
      <c r="D211" s="5">
        <v>0.8666666666666667</v>
      </c>
      <c r="E211" t="s">
        <v>51</v>
      </c>
    </row>
    <row r="212" spans="1:5" x14ac:dyDescent="0.2">
      <c r="A212" s="5">
        <v>1869</v>
      </c>
      <c r="B212" s="18">
        <v>6.9</v>
      </c>
      <c r="C212" s="5" t="s">
        <v>9</v>
      </c>
      <c r="D212" s="5">
        <v>0.7533333333333333</v>
      </c>
      <c r="E212" t="s">
        <v>51</v>
      </c>
    </row>
    <row r="213" spans="1:5" x14ac:dyDescent="0.2">
      <c r="A213" s="5">
        <v>1875</v>
      </c>
      <c r="B213" s="18">
        <v>8.8800000000000008</v>
      </c>
      <c r="C213" s="5" t="s">
        <v>9</v>
      </c>
      <c r="D213" s="5">
        <v>0.78333333333333333</v>
      </c>
      <c r="E213" t="s">
        <v>51</v>
      </c>
    </row>
    <row r="214" spans="1:5" x14ac:dyDescent="0.2">
      <c r="A214" s="5">
        <v>1878</v>
      </c>
      <c r="B214" s="18">
        <v>7.43</v>
      </c>
      <c r="C214" s="5" t="s">
        <v>9</v>
      </c>
      <c r="D214" s="5">
        <v>0.93333333333333324</v>
      </c>
      <c r="E214" t="s">
        <v>51</v>
      </c>
    </row>
    <row r="215" spans="1:5" x14ac:dyDescent="0.2">
      <c r="A215" s="5">
        <v>1901</v>
      </c>
      <c r="B215" s="18">
        <v>6.86</v>
      </c>
      <c r="C215" s="5" t="s">
        <v>10</v>
      </c>
      <c r="D215" s="5">
        <v>0.71666666666666667</v>
      </c>
      <c r="E215" t="s">
        <v>51</v>
      </c>
    </row>
    <row r="216" spans="1:5" x14ac:dyDescent="0.2">
      <c r="A216" s="5">
        <v>1912</v>
      </c>
      <c r="B216" s="18">
        <v>6.8</v>
      </c>
      <c r="C216" s="5" t="s">
        <v>9</v>
      </c>
      <c r="D216" s="5">
        <v>0.78333333333333333</v>
      </c>
      <c r="E216" t="s">
        <v>51</v>
      </c>
    </row>
    <row r="217" spans="1:5" x14ac:dyDescent="0.2">
      <c r="A217" s="5">
        <v>1916</v>
      </c>
      <c r="B217" s="18">
        <v>7.13</v>
      </c>
      <c r="C217" s="5" t="s">
        <v>10</v>
      </c>
      <c r="D217" s="5">
        <v>0.78333333333333333</v>
      </c>
      <c r="E217" t="s">
        <v>51</v>
      </c>
    </row>
    <row r="218" spans="1:5" x14ac:dyDescent="0.2">
      <c r="A218" s="5">
        <v>1947</v>
      </c>
      <c r="B218" s="18">
        <v>6.83</v>
      </c>
      <c r="C218" s="5" t="s">
        <v>10</v>
      </c>
      <c r="D218" s="5">
        <v>0.83333333333333337</v>
      </c>
      <c r="E218" t="s">
        <v>51</v>
      </c>
    </row>
    <row r="219" spans="1:5" x14ac:dyDescent="0.2">
      <c r="A219" s="5">
        <v>1951</v>
      </c>
      <c r="B219" s="18">
        <v>7.68</v>
      </c>
      <c r="C219" s="5" t="s">
        <v>9</v>
      </c>
      <c r="D219" s="5">
        <v>0.85</v>
      </c>
      <c r="E219" t="s">
        <v>51</v>
      </c>
    </row>
    <row r="220" spans="1:5" x14ac:dyDescent="0.2">
      <c r="A220" s="5">
        <v>2009</v>
      </c>
      <c r="B220" s="18">
        <v>5.66</v>
      </c>
      <c r="C220" s="5" t="s">
        <v>10</v>
      </c>
      <c r="D220" s="5">
        <v>0.75</v>
      </c>
      <c r="E220" t="s">
        <v>51</v>
      </c>
    </row>
    <row r="221" spans="1:5" x14ac:dyDescent="0.2">
      <c r="A221" s="5">
        <v>2085</v>
      </c>
      <c r="B221" s="18">
        <v>6.22</v>
      </c>
      <c r="C221" s="5" t="s">
        <v>9</v>
      </c>
      <c r="D221" s="5">
        <v>0.71666666666666667</v>
      </c>
      <c r="E221" t="s">
        <v>51</v>
      </c>
    </row>
    <row r="222" spans="1:5" x14ac:dyDescent="0.2">
      <c r="A222" s="5">
        <v>2090</v>
      </c>
      <c r="B222" s="18">
        <v>6.41</v>
      </c>
      <c r="C222" s="5" t="s">
        <v>9</v>
      </c>
      <c r="D222" s="5">
        <v>0.73333333333333339</v>
      </c>
      <c r="E222" t="s">
        <v>51</v>
      </c>
    </row>
    <row r="223" spans="1:5" x14ac:dyDescent="0.2">
      <c r="A223" s="5">
        <v>2097</v>
      </c>
      <c r="B223" s="19">
        <v>6.6684931506849319</v>
      </c>
      <c r="C223" s="5" t="s">
        <v>10</v>
      </c>
      <c r="D223" s="5">
        <v>0.85</v>
      </c>
      <c r="E223" t="s">
        <v>51</v>
      </c>
    </row>
    <row r="224" spans="1:5" x14ac:dyDescent="0.2">
      <c r="A224" s="5">
        <v>2136</v>
      </c>
      <c r="B224" s="18">
        <v>6.36</v>
      </c>
      <c r="C224" s="5" t="s">
        <v>9</v>
      </c>
      <c r="D224" s="5">
        <v>0.75</v>
      </c>
      <c r="E224" t="s">
        <v>51</v>
      </c>
    </row>
    <row r="225" spans="1:5" x14ac:dyDescent="0.2">
      <c r="A225" s="5">
        <v>2138</v>
      </c>
      <c r="B225" s="18">
        <v>5.93</v>
      </c>
      <c r="C225" s="5" t="s">
        <v>10</v>
      </c>
      <c r="D225" s="5">
        <v>0.61666666666666659</v>
      </c>
      <c r="E225" t="s">
        <v>51</v>
      </c>
    </row>
    <row r="226" spans="1:5" x14ac:dyDescent="0.2">
      <c r="A226" s="5">
        <v>2151</v>
      </c>
      <c r="B226" s="18">
        <v>6.25</v>
      </c>
      <c r="C226" s="5" t="s">
        <v>10</v>
      </c>
      <c r="D226" s="5">
        <v>0.78333333333333321</v>
      </c>
      <c r="E226" t="s">
        <v>51</v>
      </c>
    </row>
    <row r="227" spans="1:5" x14ac:dyDescent="0.2">
      <c r="A227" s="5">
        <v>2160</v>
      </c>
      <c r="B227" s="18">
        <v>9.5</v>
      </c>
      <c r="C227" s="5" t="s">
        <v>10</v>
      </c>
      <c r="D227" s="5">
        <v>0.76666666666666661</v>
      </c>
      <c r="E227" t="s">
        <v>51</v>
      </c>
    </row>
    <row r="228" spans="1:5" x14ac:dyDescent="0.2">
      <c r="A228" s="5">
        <v>2170</v>
      </c>
      <c r="B228" s="18">
        <v>10.07</v>
      </c>
      <c r="C228" s="5" t="s">
        <v>9</v>
      </c>
      <c r="D228" s="5">
        <v>0.6</v>
      </c>
      <c r="E228" t="s">
        <v>51</v>
      </c>
    </row>
    <row r="229" spans="1:5" x14ac:dyDescent="0.2">
      <c r="A229" s="5">
        <v>2186</v>
      </c>
      <c r="B229" s="18">
        <v>6.31</v>
      </c>
      <c r="C229" s="5" t="s">
        <v>10</v>
      </c>
      <c r="D229" s="5">
        <v>0.76666666666666661</v>
      </c>
      <c r="E229" t="s">
        <v>51</v>
      </c>
    </row>
    <row r="230" spans="1:5" x14ac:dyDescent="0.2">
      <c r="A230" s="5">
        <v>2196</v>
      </c>
      <c r="B230" s="19">
        <v>13.167123287671233</v>
      </c>
      <c r="C230" s="5" t="s">
        <v>10</v>
      </c>
      <c r="D230" s="5">
        <v>0.8833333333333333</v>
      </c>
      <c r="E230" t="s">
        <v>51</v>
      </c>
    </row>
    <row r="231" spans="1:5" x14ac:dyDescent="0.2">
      <c r="A231" s="5">
        <v>2203</v>
      </c>
      <c r="B231" s="19">
        <v>12.895890410958904</v>
      </c>
      <c r="C231" s="5" t="s">
        <v>9</v>
      </c>
      <c r="D231" s="5">
        <v>0.81666666666666654</v>
      </c>
      <c r="E231" t="s">
        <v>51</v>
      </c>
    </row>
    <row r="232" spans="1:5" x14ac:dyDescent="0.2">
      <c r="A232" s="5">
        <v>2214</v>
      </c>
      <c r="B232" s="18">
        <v>6.12</v>
      </c>
      <c r="C232" s="5" t="s">
        <v>9</v>
      </c>
      <c r="D232" s="5">
        <v>0.81666666666666676</v>
      </c>
      <c r="E232" t="s">
        <v>51</v>
      </c>
    </row>
    <row r="233" spans="1:5" x14ac:dyDescent="0.2">
      <c r="A233" s="5">
        <v>2247</v>
      </c>
      <c r="B233" s="18">
        <v>10.15</v>
      </c>
      <c r="C233" s="5" t="s">
        <v>9</v>
      </c>
      <c r="D233" s="5">
        <v>0.9</v>
      </c>
      <c r="E233" t="s">
        <v>51</v>
      </c>
    </row>
    <row r="234" spans="1:5" x14ac:dyDescent="0.2">
      <c r="A234" s="5">
        <v>2252</v>
      </c>
      <c r="B234" s="18">
        <v>8.17</v>
      </c>
      <c r="C234" s="5" t="s">
        <v>9</v>
      </c>
      <c r="D234" s="5">
        <v>0.80333333333333334</v>
      </c>
      <c r="E234" t="s">
        <v>51</v>
      </c>
    </row>
    <row r="235" spans="1:5" x14ac:dyDescent="0.2">
      <c r="A235" s="5">
        <v>2259</v>
      </c>
      <c r="B235" s="18">
        <v>6.15</v>
      </c>
      <c r="C235" s="5" t="s">
        <v>9</v>
      </c>
      <c r="D235" s="5">
        <v>0.71666666666666667</v>
      </c>
      <c r="E235" t="s">
        <v>51</v>
      </c>
    </row>
    <row r="236" spans="1:5" x14ac:dyDescent="0.2">
      <c r="A236" s="5">
        <v>2261</v>
      </c>
      <c r="B236" s="18">
        <v>6.19</v>
      </c>
      <c r="C236" s="5" t="s">
        <v>9</v>
      </c>
      <c r="D236" s="5">
        <v>0.85</v>
      </c>
      <c r="E236" t="s">
        <v>51</v>
      </c>
    </row>
    <row r="237" spans="1:5" x14ac:dyDescent="0.2">
      <c r="A237" s="5">
        <v>2269</v>
      </c>
      <c r="B237" s="18">
        <v>6.27</v>
      </c>
      <c r="C237" s="5" t="s">
        <v>9</v>
      </c>
      <c r="D237" s="5">
        <v>0.75</v>
      </c>
      <c r="E237" t="s">
        <v>51</v>
      </c>
    </row>
    <row r="238" spans="1:5" x14ac:dyDescent="0.2">
      <c r="A238" s="5">
        <v>2273</v>
      </c>
      <c r="B238" s="18">
        <v>6.52</v>
      </c>
      <c r="C238" s="5" t="s">
        <v>9</v>
      </c>
      <c r="D238" s="5">
        <v>0.70000000000000007</v>
      </c>
      <c r="E238" t="s">
        <v>51</v>
      </c>
    </row>
    <row r="239" spans="1:5" x14ac:dyDescent="0.2">
      <c r="A239" s="5">
        <v>2284</v>
      </c>
      <c r="B239" s="18">
        <v>8.66</v>
      </c>
      <c r="C239" s="5" t="s">
        <v>9</v>
      </c>
      <c r="D239" s="5">
        <v>0.71666666666666667</v>
      </c>
      <c r="E239" t="s">
        <v>51</v>
      </c>
    </row>
    <row r="240" spans="1:5" x14ac:dyDescent="0.2">
      <c r="A240" s="5">
        <v>2294</v>
      </c>
      <c r="B240" s="18">
        <v>6.17</v>
      </c>
      <c r="C240" s="5" t="s">
        <v>10</v>
      </c>
      <c r="D240" s="5">
        <v>0.79999999999999993</v>
      </c>
      <c r="E240" t="s">
        <v>51</v>
      </c>
    </row>
    <row r="241" spans="1:5" x14ac:dyDescent="0.2">
      <c r="A241" s="5">
        <v>2315</v>
      </c>
      <c r="B241" s="18">
        <v>11.512328767123288</v>
      </c>
      <c r="C241" s="5" t="s">
        <v>9</v>
      </c>
      <c r="D241" s="5">
        <v>0.78333333333333333</v>
      </c>
      <c r="E241" t="s">
        <v>51</v>
      </c>
    </row>
    <row r="242" spans="1:5" x14ac:dyDescent="0.2">
      <c r="A242" s="5">
        <v>2324</v>
      </c>
      <c r="B242" s="18">
        <v>6.04</v>
      </c>
      <c r="C242" s="5" t="s">
        <v>10</v>
      </c>
      <c r="D242" s="5">
        <v>0.78333333333333333</v>
      </c>
      <c r="E242" t="s">
        <v>51</v>
      </c>
    </row>
    <row r="243" spans="1:5" x14ac:dyDescent="0.2">
      <c r="A243" s="5">
        <v>2331</v>
      </c>
      <c r="B243" s="18">
        <v>6.11</v>
      </c>
      <c r="C243" s="5" t="s">
        <v>9</v>
      </c>
      <c r="D243" s="5">
        <v>0.72666666666666668</v>
      </c>
      <c r="E243" t="s">
        <v>51</v>
      </c>
    </row>
    <row r="244" spans="1:5" x14ac:dyDescent="0.2">
      <c r="A244" s="5">
        <v>2334</v>
      </c>
      <c r="B244" s="18">
        <v>6.08</v>
      </c>
      <c r="C244" s="5" t="s">
        <v>10</v>
      </c>
      <c r="D244" s="5">
        <v>0.76666666666666661</v>
      </c>
      <c r="E244" t="s">
        <v>51</v>
      </c>
    </row>
    <row r="245" spans="1:5" x14ac:dyDescent="0.2">
      <c r="A245" s="5">
        <v>3004</v>
      </c>
      <c r="B245" s="18">
        <v>9.3945205479452056</v>
      </c>
      <c r="C245" s="5" t="s">
        <v>9</v>
      </c>
      <c r="D245" s="5">
        <v>0.8833333333333333</v>
      </c>
      <c r="E245" t="s">
        <v>51</v>
      </c>
    </row>
    <row r="246" spans="1:5" x14ac:dyDescent="0.2">
      <c r="A246" s="5">
        <v>3008</v>
      </c>
      <c r="B246" s="18">
        <v>11.797260273972602</v>
      </c>
      <c r="C246" s="5" t="s">
        <v>10</v>
      </c>
      <c r="D246" s="5">
        <v>0.8666666666666667</v>
      </c>
      <c r="E246" t="s">
        <v>51</v>
      </c>
    </row>
    <row r="247" spans="1:5" x14ac:dyDescent="0.2">
      <c r="A247" s="5">
        <v>3010</v>
      </c>
      <c r="B247" s="18">
        <v>10.046575342465754</v>
      </c>
      <c r="C247" s="5" t="s">
        <v>9</v>
      </c>
      <c r="D247" s="5">
        <v>0.9</v>
      </c>
      <c r="E247" t="s">
        <v>51</v>
      </c>
    </row>
    <row r="248" spans="1:5" x14ac:dyDescent="0.2">
      <c r="A248" s="5">
        <v>3012</v>
      </c>
      <c r="B248" s="18">
        <v>9.7232876712328764</v>
      </c>
      <c r="C248" s="5" t="s">
        <v>10</v>
      </c>
      <c r="D248" s="5">
        <v>0.83333333333333337</v>
      </c>
      <c r="E248" t="s">
        <v>51</v>
      </c>
    </row>
    <row r="249" spans="1:5" x14ac:dyDescent="0.2">
      <c r="A249" s="5">
        <v>3013</v>
      </c>
      <c r="B249" s="18">
        <v>7.8493150684931505</v>
      </c>
      <c r="C249" s="5" t="s">
        <v>9</v>
      </c>
      <c r="D249" s="5">
        <v>0.81666666666666676</v>
      </c>
      <c r="E249" t="s">
        <v>51</v>
      </c>
    </row>
    <row r="250" spans="1:5" x14ac:dyDescent="0.2">
      <c r="A250" s="5">
        <v>4004</v>
      </c>
      <c r="B250" s="18">
        <v>9.5698630136986296</v>
      </c>
      <c r="C250" s="5" t="s">
        <v>9</v>
      </c>
      <c r="D250" s="5">
        <v>0.83333333333333337</v>
      </c>
      <c r="E250" t="s">
        <v>51</v>
      </c>
    </row>
    <row r="251" spans="1:5" x14ac:dyDescent="0.2">
      <c r="A251" s="5">
        <v>4005</v>
      </c>
      <c r="B251" s="18">
        <v>11.232876712328768</v>
      </c>
      <c r="C251" s="5" t="s">
        <v>10</v>
      </c>
      <c r="D251" s="5">
        <v>0.75</v>
      </c>
      <c r="E251" t="s">
        <v>51</v>
      </c>
    </row>
    <row r="252" spans="1:5" x14ac:dyDescent="0.2">
      <c r="A252" s="5">
        <v>4006</v>
      </c>
      <c r="B252" s="18">
        <v>8.632876712328768</v>
      </c>
      <c r="C252" s="5" t="s">
        <v>9</v>
      </c>
      <c r="D252" s="5">
        <v>0.71666666666666667</v>
      </c>
      <c r="E252" t="s">
        <v>51</v>
      </c>
    </row>
    <row r="253" spans="1:5" x14ac:dyDescent="0.2">
      <c r="A253" s="5">
        <v>4007</v>
      </c>
      <c r="B253" s="18">
        <v>6.7863013698630139</v>
      </c>
      <c r="C253" s="5" t="s">
        <v>10</v>
      </c>
      <c r="D253" s="5">
        <v>0.9</v>
      </c>
      <c r="E253" t="s">
        <v>51</v>
      </c>
    </row>
    <row r="254" spans="1:5" x14ac:dyDescent="0.2">
      <c r="A254" s="5">
        <v>4008</v>
      </c>
      <c r="B254" s="18">
        <v>10.531506849315068</v>
      </c>
      <c r="C254" s="5" t="s">
        <v>10</v>
      </c>
      <c r="D254" s="5">
        <v>0.8666666666666667</v>
      </c>
      <c r="E254" t="s">
        <v>51</v>
      </c>
    </row>
    <row r="255" spans="1:5" x14ac:dyDescent="0.2">
      <c r="A255" s="5">
        <v>4009</v>
      </c>
      <c r="B255" s="18">
        <v>5.4082191780821915</v>
      </c>
      <c r="C255" s="5" t="s">
        <v>10</v>
      </c>
      <c r="D255" s="5">
        <v>0.65</v>
      </c>
      <c r="E255" t="s">
        <v>51</v>
      </c>
    </row>
    <row r="256" spans="1:5" x14ac:dyDescent="0.2">
      <c r="A256" s="5">
        <v>4012</v>
      </c>
      <c r="B256" s="18">
        <v>9.0356164383561648</v>
      </c>
      <c r="C256" s="5" t="s">
        <v>10</v>
      </c>
      <c r="D256" s="5">
        <v>0.70000000000000007</v>
      </c>
      <c r="E256" t="s">
        <v>51</v>
      </c>
    </row>
    <row r="257" spans="1:5" x14ac:dyDescent="0.2">
      <c r="A257" s="5">
        <v>4013</v>
      </c>
      <c r="B257" s="18">
        <v>8.4876712328767123</v>
      </c>
      <c r="C257" s="5" t="s">
        <v>10</v>
      </c>
      <c r="D257" s="5">
        <v>0.51666666666666672</v>
      </c>
      <c r="E257" t="s">
        <v>51</v>
      </c>
    </row>
    <row r="258" spans="1:5" x14ac:dyDescent="0.2">
      <c r="A258" s="5">
        <v>4014</v>
      </c>
      <c r="B258" s="18">
        <v>6.3561643835616435</v>
      </c>
      <c r="C258" s="5" t="s">
        <v>10</v>
      </c>
      <c r="D258" s="5">
        <v>0.73333333333333339</v>
      </c>
      <c r="E258" t="s">
        <v>51</v>
      </c>
    </row>
    <row r="259" spans="1:5" x14ac:dyDescent="0.2">
      <c r="A259" s="5">
        <v>4015</v>
      </c>
      <c r="B259" s="18">
        <v>10.202739726027398</v>
      </c>
      <c r="C259" s="5" t="s">
        <v>9</v>
      </c>
      <c r="D259" s="5">
        <v>0.86666666666666659</v>
      </c>
      <c r="E259" t="s">
        <v>51</v>
      </c>
    </row>
    <row r="260" spans="1:5" x14ac:dyDescent="0.2">
      <c r="A260" s="5">
        <v>4017</v>
      </c>
      <c r="B260" s="18">
        <v>5.3397260273972602</v>
      </c>
      <c r="C260" s="5" t="s">
        <v>10</v>
      </c>
      <c r="D260" s="5">
        <v>0.75</v>
      </c>
      <c r="E260" t="s">
        <v>51</v>
      </c>
    </row>
    <row r="261" spans="1:5" x14ac:dyDescent="0.2">
      <c r="A261" s="5">
        <v>4018</v>
      </c>
      <c r="B261" s="18">
        <v>6.3863013698630136</v>
      </c>
      <c r="C261" s="5" t="s">
        <v>10</v>
      </c>
      <c r="D261" s="5">
        <v>0.78333333333333333</v>
      </c>
      <c r="E261" t="s">
        <v>51</v>
      </c>
    </row>
    <row r="262" spans="1:5" x14ac:dyDescent="0.2">
      <c r="A262" s="5">
        <v>4022</v>
      </c>
      <c r="B262" s="18">
        <v>5.5342465753424657</v>
      </c>
      <c r="C262" s="5" t="s">
        <v>10</v>
      </c>
      <c r="D262" s="5">
        <v>0.78333333333333333</v>
      </c>
      <c r="E262" t="s">
        <v>51</v>
      </c>
    </row>
    <row r="263" spans="1:5" x14ac:dyDescent="0.2">
      <c r="A263" s="5">
        <v>4025</v>
      </c>
      <c r="B263" s="18">
        <v>9.0410958904109595</v>
      </c>
      <c r="C263" s="5" t="s">
        <v>9</v>
      </c>
      <c r="D263" s="5">
        <v>0.83333333333333337</v>
      </c>
      <c r="E263" t="s">
        <v>51</v>
      </c>
    </row>
    <row r="264" spans="1:5" x14ac:dyDescent="0.2">
      <c r="A264" s="5">
        <v>4026</v>
      </c>
      <c r="B264" s="18">
        <v>13.002739726027396</v>
      </c>
      <c r="C264" s="5" t="s">
        <v>10</v>
      </c>
      <c r="D264" s="5">
        <v>0.9</v>
      </c>
      <c r="E264" t="s">
        <v>51</v>
      </c>
    </row>
    <row r="265" spans="1:5" x14ac:dyDescent="0.2">
      <c r="A265" s="5">
        <v>4100</v>
      </c>
      <c r="B265" s="16">
        <v>9.6054794520547944</v>
      </c>
      <c r="C265" s="5" t="s">
        <v>9</v>
      </c>
      <c r="D265" s="5">
        <v>0.85000000000000009</v>
      </c>
      <c r="E265" t="s">
        <v>51</v>
      </c>
    </row>
    <row r="266" spans="1:5" x14ac:dyDescent="0.2">
      <c r="A266" s="5">
        <v>4101</v>
      </c>
      <c r="B266" s="18">
        <v>7.6849315068493151</v>
      </c>
      <c r="C266" s="5" t="s">
        <v>9</v>
      </c>
      <c r="D266" s="5">
        <v>0.69999999999999984</v>
      </c>
      <c r="E266" t="s">
        <v>51</v>
      </c>
    </row>
    <row r="267" spans="1:5" x14ac:dyDescent="0.2">
      <c r="A267" s="5">
        <v>4102</v>
      </c>
      <c r="B267" s="16">
        <v>11.616438356164384</v>
      </c>
      <c r="C267" s="5" t="s">
        <v>10</v>
      </c>
      <c r="D267" s="5">
        <v>0.85000000000000009</v>
      </c>
      <c r="E267" t="s">
        <v>51</v>
      </c>
    </row>
    <row r="268" spans="1:5" x14ac:dyDescent="0.2">
      <c r="A268" s="5">
        <v>4103</v>
      </c>
      <c r="B268" s="18">
        <v>9.5123287671232877</v>
      </c>
      <c r="C268" s="5" t="s">
        <v>9</v>
      </c>
      <c r="D268" s="5">
        <v>0.78333333333333333</v>
      </c>
      <c r="E268" t="s">
        <v>51</v>
      </c>
    </row>
    <row r="269" spans="1:5" x14ac:dyDescent="0.2">
      <c r="A269" s="5">
        <v>4104</v>
      </c>
      <c r="B269" s="16">
        <v>11.545205479452054</v>
      </c>
      <c r="C269" s="5" t="s">
        <v>10</v>
      </c>
      <c r="D269" s="5">
        <v>0.91666666666666663</v>
      </c>
      <c r="E269" t="s">
        <v>51</v>
      </c>
    </row>
    <row r="270" spans="1:5" x14ac:dyDescent="0.2">
      <c r="A270" s="5">
        <v>4107</v>
      </c>
      <c r="B270" s="18">
        <v>7.4164383561643836</v>
      </c>
      <c r="C270" s="5" t="s">
        <v>10</v>
      </c>
      <c r="D270" s="5">
        <v>0.85</v>
      </c>
      <c r="E270" t="s">
        <v>51</v>
      </c>
    </row>
    <row r="271" spans="1:5" x14ac:dyDescent="0.2">
      <c r="A271" s="5">
        <v>4108</v>
      </c>
      <c r="B271" s="18">
        <v>4.6301369863013697</v>
      </c>
      <c r="C271" s="5" t="s">
        <v>10</v>
      </c>
      <c r="D271" s="5">
        <v>0.6</v>
      </c>
      <c r="E271" t="s">
        <v>51</v>
      </c>
    </row>
    <row r="272" spans="1:5" x14ac:dyDescent="0.2">
      <c r="A272" s="5">
        <v>4109</v>
      </c>
      <c r="B272" s="18">
        <v>14.923287671232877</v>
      </c>
      <c r="C272" s="5" t="s">
        <v>9</v>
      </c>
      <c r="D272" s="5">
        <v>0.79999999999999993</v>
      </c>
      <c r="E272" t="s">
        <v>51</v>
      </c>
    </row>
    <row r="273" spans="1:5" x14ac:dyDescent="0.2">
      <c r="A273" s="5">
        <v>4110</v>
      </c>
      <c r="B273" s="18">
        <v>11.893150684931507</v>
      </c>
      <c r="C273" s="5" t="s">
        <v>10</v>
      </c>
      <c r="D273" s="5">
        <v>0.9</v>
      </c>
      <c r="E273" t="s">
        <v>51</v>
      </c>
    </row>
    <row r="274" spans="1:5" x14ac:dyDescent="0.2">
      <c r="A274" s="5">
        <v>4111</v>
      </c>
      <c r="B274" s="18">
        <v>9.6109589041095891</v>
      </c>
      <c r="C274" s="5" t="s">
        <v>10</v>
      </c>
      <c r="D274" s="5">
        <v>0.9</v>
      </c>
      <c r="E274" t="s">
        <v>51</v>
      </c>
    </row>
    <row r="275" spans="1:5" x14ac:dyDescent="0.2">
      <c r="A275" s="5">
        <v>4112</v>
      </c>
      <c r="B275" s="18">
        <v>9.4219178082191775</v>
      </c>
      <c r="C275" s="5" t="s">
        <v>10</v>
      </c>
      <c r="D275" s="5">
        <v>0.53333333333333333</v>
      </c>
      <c r="E275" t="s">
        <v>51</v>
      </c>
    </row>
    <row r="276" spans="1:5" x14ac:dyDescent="0.2">
      <c r="A276" s="5">
        <v>4202</v>
      </c>
      <c r="B276" s="18">
        <v>8.4273972602739722</v>
      </c>
      <c r="C276" s="5" t="s">
        <v>9</v>
      </c>
      <c r="D276" s="5">
        <v>0.78333333333333321</v>
      </c>
      <c r="E276" t="s">
        <v>51</v>
      </c>
    </row>
    <row r="277" spans="1:5" x14ac:dyDescent="0.2">
      <c r="A277" s="5">
        <v>4203</v>
      </c>
      <c r="B277" s="18">
        <v>6.912328767123288</v>
      </c>
      <c r="C277" s="5" t="s">
        <v>9</v>
      </c>
      <c r="D277" s="5">
        <v>0.68333333333333346</v>
      </c>
      <c r="E277" t="s">
        <v>51</v>
      </c>
    </row>
    <row r="278" spans="1:5" x14ac:dyDescent="0.2">
      <c r="A278" s="5">
        <v>4204</v>
      </c>
      <c r="B278" s="18">
        <v>14.578082191780823</v>
      </c>
      <c r="C278" s="5" t="s">
        <v>10</v>
      </c>
      <c r="D278" s="5">
        <v>0.83333333333333337</v>
      </c>
      <c r="E278" t="s">
        <v>51</v>
      </c>
    </row>
    <row r="279" spans="1:5" x14ac:dyDescent="0.2">
      <c r="A279" s="5">
        <v>5035</v>
      </c>
      <c r="B279" s="18">
        <v>10.005479452054795</v>
      </c>
      <c r="C279" s="5" t="s">
        <v>9</v>
      </c>
      <c r="D279" s="5">
        <v>0.83333333333333337</v>
      </c>
      <c r="E279" t="s">
        <v>51</v>
      </c>
    </row>
    <row r="280" spans="1:5" x14ac:dyDescent="0.2">
      <c r="A280" s="5" t="s">
        <v>22</v>
      </c>
      <c r="B280" s="18">
        <v>8.2899999999999991</v>
      </c>
      <c r="C280" s="5" t="s">
        <v>9</v>
      </c>
      <c r="D280" s="5">
        <v>0.85000000000000009</v>
      </c>
      <c r="E280" t="s">
        <v>51</v>
      </c>
    </row>
    <row r="281" spans="1:5" x14ac:dyDescent="0.2">
      <c r="A281" s="5" t="s">
        <v>23</v>
      </c>
      <c r="B281" s="18">
        <v>6.18</v>
      </c>
      <c r="C281" s="5" t="s">
        <v>10</v>
      </c>
      <c r="D281" s="5">
        <v>0.71333333333333326</v>
      </c>
      <c r="E281" t="s">
        <v>51</v>
      </c>
    </row>
    <row r="282" spans="1:5" x14ac:dyDescent="0.2">
      <c r="A282" s="5" t="s">
        <v>61</v>
      </c>
      <c r="B282" s="19">
        <v>5.4356164383561643</v>
      </c>
      <c r="C282" s="5" t="s">
        <v>9</v>
      </c>
      <c r="D282" s="5">
        <v>0.65</v>
      </c>
      <c r="E282" t="s">
        <v>51</v>
      </c>
    </row>
    <row r="283" spans="1:5" x14ac:dyDescent="0.2">
      <c r="A283" s="5" t="s">
        <v>26</v>
      </c>
      <c r="B283" s="18">
        <v>5.41</v>
      </c>
      <c r="C283" s="5" t="s">
        <v>9</v>
      </c>
      <c r="D283" s="5">
        <v>0.5</v>
      </c>
      <c r="E283" t="s">
        <v>51</v>
      </c>
    </row>
    <row r="284" spans="1:5" x14ac:dyDescent="0.2">
      <c r="A284" s="5" t="s">
        <v>27</v>
      </c>
      <c r="B284" s="18">
        <v>8.17</v>
      </c>
      <c r="C284" s="5" t="s">
        <v>9</v>
      </c>
      <c r="D284" s="5">
        <v>0.76666666666666661</v>
      </c>
      <c r="E284" t="s">
        <v>51</v>
      </c>
    </row>
    <row r="285" spans="1:5" x14ac:dyDescent="0.2">
      <c r="A285" s="5" t="s">
        <v>37</v>
      </c>
      <c r="B285" s="18">
        <v>5.26</v>
      </c>
      <c r="C285" s="5" t="s">
        <v>9</v>
      </c>
      <c r="D285" s="5">
        <v>0.79999999999999993</v>
      </c>
      <c r="E285" t="s">
        <v>51</v>
      </c>
    </row>
    <row r="286" spans="1:5" x14ac:dyDescent="0.2">
      <c r="A286" s="5" t="s">
        <v>62</v>
      </c>
      <c r="B286" s="19">
        <v>5.3342465753424655</v>
      </c>
      <c r="C286" s="5" t="s">
        <v>9</v>
      </c>
      <c r="D286" s="5">
        <v>0.85</v>
      </c>
      <c r="E286" t="s">
        <v>51</v>
      </c>
    </row>
    <row r="287" spans="1:5" x14ac:dyDescent="0.2">
      <c r="A287" s="5" t="s">
        <v>38</v>
      </c>
      <c r="B287" s="18">
        <v>6.67</v>
      </c>
      <c r="C287" s="5" t="s">
        <v>9</v>
      </c>
      <c r="D287" s="5">
        <v>0.76666666666666661</v>
      </c>
      <c r="E287" t="s">
        <v>51</v>
      </c>
    </row>
    <row r="288" spans="1:5" x14ac:dyDescent="0.2">
      <c r="A288" s="5" t="s">
        <v>28</v>
      </c>
      <c r="B288" s="18">
        <v>5.61</v>
      </c>
      <c r="C288" s="5" t="s">
        <v>10</v>
      </c>
      <c r="D288" s="5">
        <v>0.54999999999999993</v>
      </c>
      <c r="E288" t="s">
        <v>51</v>
      </c>
    </row>
    <row r="289" spans="1:5" x14ac:dyDescent="0.2">
      <c r="A289" s="5" t="s">
        <v>19</v>
      </c>
      <c r="B289" s="18">
        <v>5.5</v>
      </c>
      <c r="C289" s="5" t="s">
        <v>10</v>
      </c>
      <c r="D289" s="5">
        <v>0.76666666666666661</v>
      </c>
      <c r="E289" t="s">
        <v>51</v>
      </c>
    </row>
    <row r="290" spans="1:5" x14ac:dyDescent="0.2">
      <c r="A290" s="5" t="s">
        <v>16</v>
      </c>
      <c r="B290" s="18">
        <v>5.45</v>
      </c>
      <c r="C290" s="5" t="s">
        <v>10</v>
      </c>
      <c r="D290" s="5">
        <v>0.6166666666666667</v>
      </c>
      <c r="E290" t="s">
        <v>51</v>
      </c>
    </row>
    <row r="291" spans="1:5" x14ac:dyDescent="0.2">
      <c r="A291" s="5" t="s">
        <v>17</v>
      </c>
      <c r="B291" s="18">
        <v>9.19</v>
      </c>
      <c r="C291" s="5" t="s">
        <v>10</v>
      </c>
      <c r="D291" s="5">
        <v>0.77333333333333332</v>
      </c>
      <c r="E291" t="s">
        <v>51</v>
      </c>
    </row>
    <row r="292" spans="1:5" x14ac:dyDescent="0.2">
      <c r="A292" s="5" t="s">
        <v>18</v>
      </c>
      <c r="B292" s="18">
        <v>5.5</v>
      </c>
      <c r="C292" s="5" t="s">
        <v>10</v>
      </c>
      <c r="D292" s="5">
        <v>0.81666666666666676</v>
      </c>
      <c r="E292" t="s">
        <v>51</v>
      </c>
    </row>
    <row r="293" spans="1:5" x14ac:dyDescent="0.2">
      <c r="A293" s="5" t="s">
        <v>32</v>
      </c>
      <c r="B293" s="18">
        <v>9.14</v>
      </c>
      <c r="C293" s="5" t="s">
        <v>9</v>
      </c>
      <c r="D293" s="5">
        <v>0.8666666666666667</v>
      </c>
      <c r="E293" t="s">
        <v>51</v>
      </c>
    </row>
    <row r="294" spans="1:5" x14ac:dyDescent="0.2">
      <c r="A294" s="5" t="s">
        <v>24</v>
      </c>
      <c r="B294" s="18">
        <v>5.95</v>
      </c>
      <c r="C294" s="5" t="s">
        <v>10</v>
      </c>
      <c r="D294" s="5">
        <v>0.61666666666666659</v>
      </c>
      <c r="E294" t="s">
        <v>51</v>
      </c>
    </row>
    <row r="295" spans="1:5" x14ac:dyDescent="0.2">
      <c r="A295" s="5" t="s">
        <v>33</v>
      </c>
      <c r="B295" s="18">
        <v>8.76</v>
      </c>
      <c r="C295" s="5" t="s">
        <v>9</v>
      </c>
      <c r="D295" s="5">
        <v>0.66666666666666663</v>
      </c>
      <c r="E295" t="s">
        <v>51</v>
      </c>
    </row>
    <row r="296" spans="1:5" x14ac:dyDescent="0.2">
      <c r="A296" s="5" t="s">
        <v>31</v>
      </c>
      <c r="B296" s="18">
        <v>4.87</v>
      </c>
      <c r="C296" s="5" t="s">
        <v>10</v>
      </c>
      <c r="D296" s="5">
        <v>0.76666666666666661</v>
      </c>
      <c r="E296" t="s">
        <v>51</v>
      </c>
    </row>
    <row r="297" spans="1:5" x14ac:dyDescent="0.2">
      <c r="A297" s="5" t="s">
        <v>20</v>
      </c>
      <c r="B297" s="18">
        <v>8.31</v>
      </c>
      <c r="C297" s="5" t="s">
        <v>9</v>
      </c>
      <c r="D297" s="5">
        <v>0.78333333333333333</v>
      </c>
      <c r="E297" t="s">
        <v>51</v>
      </c>
    </row>
    <row r="298" spans="1:5" x14ac:dyDescent="0.2">
      <c r="A298" s="5" t="s">
        <v>66</v>
      </c>
      <c r="B298" s="18">
        <v>4.956164383561644</v>
      </c>
      <c r="C298" s="5" t="s">
        <v>10</v>
      </c>
      <c r="D298" s="5">
        <v>0.81666666666666676</v>
      </c>
      <c r="E298" t="s">
        <v>51</v>
      </c>
    </row>
    <row r="299" spans="1:5" x14ac:dyDescent="0.2">
      <c r="A299" s="5" t="s">
        <v>25</v>
      </c>
      <c r="B299" s="18">
        <v>4.5999999999999996</v>
      </c>
      <c r="C299" s="5" t="s">
        <v>9</v>
      </c>
      <c r="D299" s="5">
        <v>0.75</v>
      </c>
      <c r="E299" t="s">
        <v>51</v>
      </c>
    </row>
    <row r="300" spans="1:5" x14ac:dyDescent="0.2">
      <c r="A300" s="5" t="s">
        <v>21</v>
      </c>
      <c r="B300" s="18">
        <v>8.84</v>
      </c>
      <c r="C300" s="5" t="s">
        <v>9</v>
      </c>
      <c r="D300" s="5">
        <v>0.85</v>
      </c>
      <c r="E300" t="s">
        <v>51</v>
      </c>
    </row>
    <row r="301" spans="1:5" x14ac:dyDescent="0.2">
      <c r="A301" s="5" t="s">
        <v>43</v>
      </c>
      <c r="B301" s="18">
        <v>4.91</v>
      </c>
      <c r="C301" s="5" t="s">
        <v>10</v>
      </c>
      <c r="D301" s="5">
        <v>0.6</v>
      </c>
      <c r="E301" t="s">
        <v>51</v>
      </c>
    </row>
    <row r="302" spans="1:5" x14ac:dyDescent="0.2">
      <c r="A302" s="5" t="s">
        <v>44</v>
      </c>
      <c r="B302" s="18">
        <v>8.6199999999999992</v>
      </c>
      <c r="C302" s="5" t="s">
        <v>9</v>
      </c>
      <c r="D302" s="5">
        <v>0.68333333333333324</v>
      </c>
      <c r="E302" t="s">
        <v>51</v>
      </c>
    </row>
    <row r="303" spans="1:5" x14ac:dyDescent="0.2">
      <c r="A303" s="5" t="s">
        <v>29</v>
      </c>
      <c r="B303" s="18">
        <v>4.8600000000000003</v>
      </c>
      <c r="C303" s="5" t="s">
        <v>10</v>
      </c>
      <c r="D303" s="5">
        <v>0.63333333333333341</v>
      </c>
      <c r="E303" t="s">
        <v>51</v>
      </c>
    </row>
    <row r="304" spans="1:5" x14ac:dyDescent="0.2">
      <c r="A304" s="5" t="s">
        <v>39</v>
      </c>
      <c r="B304" s="18">
        <v>4.8600000000000003</v>
      </c>
      <c r="C304" s="5" t="s">
        <v>9</v>
      </c>
      <c r="D304" s="5">
        <v>0.68333333333333324</v>
      </c>
      <c r="E304" t="s">
        <v>51</v>
      </c>
    </row>
    <row r="305" spans="1:5" x14ac:dyDescent="0.2">
      <c r="A305" s="5" t="s">
        <v>40</v>
      </c>
      <c r="B305" s="18">
        <v>7</v>
      </c>
      <c r="C305" s="5" t="s">
        <v>10</v>
      </c>
      <c r="D305" s="5">
        <v>0.66666666666666663</v>
      </c>
      <c r="E305" t="s">
        <v>51</v>
      </c>
    </row>
    <row r="306" spans="1:5" x14ac:dyDescent="0.2">
      <c r="A306" s="5" t="s">
        <v>41</v>
      </c>
      <c r="B306" s="18">
        <v>8.4</v>
      </c>
      <c r="C306" s="5" t="s">
        <v>9</v>
      </c>
      <c r="D306" s="5">
        <v>0.66666666666666663</v>
      </c>
      <c r="E306" t="s">
        <v>51</v>
      </c>
    </row>
    <row r="307" spans="1:5" x14ac:dyDescent="0.2">
      <c r="A307" s="5" t="s">
        <v>54</v>
      </c>
      <c r="B307" s="19">
        <v>5.6739726027397257</v>
      </c>
      <c r="C307" s="5" t="s">
        <v>9</v>
      </c>
      <c r="D307" s="5">
        <v>0.70000000000000007</v>
      </c>
      <c r="E307" t="s">
        <v>51</v>
      </c>
    </row>
    <row r="308" spans="1:5" x14ac:dyDescent="0.2">
      <c r="A308" s="5" t="s">
        <v>30</v>
      </c>
      <c r="B308" s="18">
        <v>4.5999999999999996</v>
      </c>
      <c r="C308" s="5" t="s">
        <v>9</v>
      </c>
      <c r="D308" s="5">
        <v>0.68333333333333346</v>
      </c>
      <c r="E308" t="s">
        <v>51</v>
      </c>
    </row>
    <row r="309" spans="1:5" x14ac:dyDescent="0.2">
      <c r="A309" s="5" t="s">
        <v>55</v>
      </c>
      <c r="B309" s="19">
        <v>5.4767123287671229</v>
      </c>
      <c r="C309" s="5" t="s">
        <v>9</v>
      </c>
      <c r="D309" s="5">
        <v>0.71666666666666679</v>
      </c>
      <c r="E309" t="s">
        <v>51</v>
      </c>
    </row>
    <row r="310" spans="1:5" x14ac:dyDescent="0.2">
      <c r="A310" s="5" t="s">
        <v>56</v>
      </c>
      <c r="B310" s="19">
        <v>9.4328767123287669</v>
      </c>
      <c r="C310" s="5" t="s">
        <v>9</v>
      </c>
      <c r="D310" s="5">
        <v>0.8833333333333333</v>
      </c>
      <c r="E310" t="s">
        <v>51</v>
      </c>
    </row>
    <row r="311" spans="1:5" x14ac:dyDescent="0.2">
      <c r="A311" s="5" t="s">
        <v>34</v>
      </c>
      <c r="B311" s="18">
        <v>4.26</v>
      </c>
      <c r="C311" s="5" t="s">
        <v>10</v>
      </c>
      <c r="D311" s="5">
        <v>0.71666666666666667</v>
      </c>
      <c r="E311" t="s">
        <v>51</v>
      </c>
    </row>
    <row r="312" spans="1:5" x14ac:dyDescent="0.2">
      <c r="A312" s="5" t="s">
        <v>35</v>
      </c>
      <c r="B312" s="18">
        <v>10.08</v>
      </c>
      <c r="C312" s="5" t="s">
        <v>10</v>
      </c>
      <c r="D312" s="5">
        <v>0.8666666666666667</v>
      </c>
      <c r="E312" t="s">
        <v>51</v>
      </c>
    </row>
    <row r="313" spans="1:5" x14ac:dyDescent="0.2">
      <c r="A313" s="5" t="s">
        <v>67</v>
      </c>
      <c r="B313" s="18">
        <v>4.4904109589041097</v>
      </c>
      <c r="C313" s="5" t="s">
        <v>10</v>
      </c>
      <c r="D313" s="5">
        <v>0.6</v>
      </c>
      <c r="E313" t="s">
        <v>51</v>
      </c>
    </row>
    <row r="314" spans="1:5" x14ac:dyDescent="0.2">
      <c r="A314" s="5" t="s">
        <v>63</v>
      </c>
      <c r="B314" s="19">
        <v>4.3068493150684928</v>
      </c>
      <c r="C314" s="5" t="s">
        <v>9</v>
      </c>
      <c r="D314" s="5">
        <v>0.85</v>
      </c>
      <c r="E314" t="s">
        <v>51</v>
      </c>
    </row>
    <row r="315" spans="1:5" x14ac:dyDescent="0.2">
      <c r="A315" s="5" t="s">
        <v>45</v>
      </c>
      <c r="B315" s="18">
        <v>4.3600000000000003</v>
      </c>
      <c r="C315" s="5" t="s">
        <v>10</v>
      </c>
      <c r="D315" s="5">
        <v>0.65</v>
      </c>
      <c r="E315" t="s">
        <v>51</v>
      </c>
    </row>
    <row r="316" spans="1:5" x14ac:dyDescent="0.2">
      <c r="A316" s="5" t="s">
        <v>36</v>
      </c>
      <c r="B316" s="18">
        <v>4.04</v>
      </c>
      <c r="C316" s="5" t="s">
        <v>9</v>
      </c>
      <c r="D316" s="5">
        <v>0.6166666666666667</v>
      </c>
      <c r="E316" t="s">
        <v>51</v>
      </c>
    </row>
    <row r="317" spans="1:5" x14ac:dyDescent="0.2">
      <c r="A317" s="5" t="s">
        <v>64</v>
      </c>
      <c r="B317" s="19">
        <v>9.5424657534246577</v>
      </c>
      <c r="C317" s="5" t="s">
        <v>10</v>
      </c>
      <c r="D317" s="5">
        <v>0.85000000000000009</v>
      </c>
      <c r="E317" t="s">
        <v>51</v>
      </c>
    </row>
    <row r="318" spans="1:5" x14ac:dyDescent="0.2">
      <c r="A318" s="5" t="s">
        <v>69</v>
      </c>
      <c r="B318" s="18">
        <v>3.8684931506849316</v>
      </c>
      <c r="C318" s="5" t="s">
        <v>9</v>
      </c>
      <c r="D318" s="5">
        <v>0.66666666666666663</v>
      </c>
      <c r="E318" t="s">
        <v>51</v>
      </c>
    </row>
    <row r="319" spans="1:5" x14ac:dyDescent="0.2">
      <c r="A319" s="5" t="s">
        <v>57</v>
      </c>
      <c r="B319" s="19">
        <v>4.7780821917808218</v>
      </c>
      <c r="C319" s="5" t="s">
        <v>10</v>
      </c>
      <c r="D319" s="5">
        <v>0.61666666666666659</v>
      </c>
      <c r="E319" t="s">
        <v>51</v>
      </c>
    </row>
    <row r="320" spans="1:5" x14ac:dyDescent="0.2">
      <c r="A320" s="5" t="s">
        <v>49</v>
      </c>
      <c r="B320" s="18">
        <v>11.27</v>
      </c>
      <c r="C320" s="5" t="s">
        <v>10</v>
      </c>
      <c r="D320" s="5">
        <v>0.79999999999999993</v>
      </c>
      <c r="E320" t="s">
        <v>51</v>
      </c>
    </row>
    <row r="321" spans="1:5" x14ac:dyDescent="0.2">
      <c r="A321" s="5" t="s">
        <v>42</v>
      </c>
      <c r="B321" s="18">
        <v>8.73</v>
      </c>
      <c r="C321" s="5" t="s">
        <v>10</v>
      </c>
      <c r="D321" s="5">
        <v>0.76666666666666661</v>
      </c>
      <c r="E321" t="s">
        <v>51</v>
      </c>
    </row>
    <row r="322" spans="1:5" x14ac:dyDescent="0.2">
      <c r="A322" s="5" t="s">
        <v>65</v>
      </c>
      <c r="B322" s="19">
        <v>7.3178082191780822</v>
      </c>
      <c r="C322" s="5" t="s">
        <v>10</v>
      </c>
      <c r="D322" s="5">
        <v>0.86666666666666659</v>
      </c>
      <c r="E322" t="s">
        <v>51</v>
      </c>
    </row>
    <row r="323" spans="1:5" x14ac:dyDescent="0.2">
      <c r="A323" s="5">
        <v>846</v>
      </c>
      <c r="B323" s="19">
        <v>13.83</v>
      </c>
      <c r="C323" s="5" t="s">
        <v>10</v>
      </c>
      <c r="D323" s="5">
        <v>0.91666666666600005</v>
      </c>
      <c r="E323" t="s">
        <v>51</v>
      </c>
    </row>
    <row r="324" spans="1:5" x14ac:dyDescent="0.2">
      <c r="A324" s="5">
        <v>21</v>
      </c>
      <c r="B324" s="18">
        <v>13.906849315068493</v>
      </c>
      <c r="C324" s="5" t="s">
        <v>9</v>
      </c>
      <c r="D324" s="5">
        <v>0.6</v>
      </c>
      <c r="E324" t="s">
        <v>7</v>
      </c>
    </row>
    <row r="325" spans="1:5" x14ac:dyDescent="0.2">
      <c r="A325" s="5">
        <v>60</v>
      </c>
      <c r="B325" s="18">
        <v>13.947945205479453</v>
      </c>
      <c r="C325" s="5" t="s">
        <v>10</v>
      </c>
      <c r="D325" s="5">
        <v>0.5</v>
      </c>
      <c r="E325" t="s">
        <v>7</v>
      </c>
    </row>
    <row r="326" spans="1:5" x14ac:dyDescent="0.2">
      <c r="A326" s="5">
        <v>82</v>
      </c>
      <c r="B326" s="15">
        <v>14.416438356164383</v>
      </c>
      <c r="C326" s="5" t="s">
        <v>10</v>
      </c>
      <c r="D326" s="5">
        <v>0.35</v>
      </c>
      <c r="E326" t="s">
        <v>7</v>
      </c>
    </row>
    <row r="327" spans="1:5" x14ac:dyDescent="0.2">
      <c r="A327" s="5">
        <v>208</v>
      </c>
      <c r="B327" s="18">
        <v>11.586301369863014</v>
      </c>
      <c r="C327" s="5" t="s">
        <v>9</v>
      </c>
      <c r="D327" s="5">
        <v>0.45</v>
      </c>
      <c r="E327" t="s">
        <v>7</v>
      </c>
    </row>
    <row r="328" spans="1:5" x14ac:dyDescent="0.2">
      <c r="A328" s="5">
        <v>233</v>
      </c>
      <c r="B328" s="12">
        <v>12.405479452054795</v>
      </c>
      <c r="C328" s="5" t="s">
        <v>9</v>
      </c>
      <c r="D328" s="5">
        <v>0.65</v>
      </c>
      <c r="E328" t="s">
        <v>7</v>
      </c>
    </row>
    <row r="329" spans="1:5" x14ac:dyDescent="0.2">
      <c r="A329" s="5">
        <v>366</v>
      </c>
      <c r="B329" s="12">
        <v>12.821917808219178</v>
      </c>
      <c r="C329" s="5" t="s">
        <v>9</v>
      </c>
      <c r="D329" s="5">
        <v>0.65</v>
      </c>
      <c r="E329" t="s">
        <v>7</v>
      </c>
    </row>
    <row r="330" spans="1:5" x14ac:dyDescent="0.2">
      <c r="A330" s="5">
        <v>408</v>
      </c>
      <c r="B330" s="18">
        <v>13.920547945205479</v>
      </c>
      <c r="C330" s="5" t="s">
        <v>10</v>
      </c>
      <c r="D330" s="5">
        <v>0.5</v>
      </c>
      <c r="E330" t="s">
        <v>7</v>
      </c>
    </row>
    <row r="331" spans="1:5" x14ac:dyDescent="0.2">
      <c r="A331" s="5">
        <v>488</v>
      </c>
      <c r="B331" s="18">
        <v>11.268493150684931</v>
      </c>
      <c r="C331" s="5" t="s">
        <v>9</v>
      </c>
      <c r="D331" s="5">
        <v>0.35</v>
      </c>
      <c r="E331" t="s">
        <v>7</v>
      </c>
    </row>
    <row r="332" spans="1:5" x14ac:dyDescent="0.2">
      <c r="A332" s="5">
        <v>727</v>
      </c>
      <c r="B332" s="18">
        <v>11.671232876712329</v>
      </c>
      <c r="C332" s="5" t="s">
        <v>9</v>
      </c>
      <c r="D332" s="5">
        <v>0.8</v>
      </c>
      <c r="E332" t="s">
        <v>7</v>
      </c>
    </row>
    <row r="333" spans="1:5" x14ac:dyDescent="0.2">
      <c r="A333" s="5">
        <v>754</v>
      </c>
      <c r="B333" s="12">
        <v>12.882191780821918</v>
      </c>
      <c r="C333" s="5" t="s">
        <v>9</v>
      </c>
      <c r="D333" s="5">
        <v>0.45</v>
      </c>
      <c r="E333" t="s">
        <v>7</v>
      </c>
    </row>
    <row r="334" spans="1:5" x14ac:dyDescent="0.2">
      <c r="A334" s="5">
        <v>773</v>
      </c>
      <c r="B334" s="18">
        <v>12.106849315068493</v>
      </c>
      <c r="C334" s="5" t="s">
        <v>10</v>
      </c>
      <c r="D334" s="5">
        <v>0.5</v>
      </c>
      <c r="E334" t="s">
        <v>7</v>
      </c>
    </row>
    <row r="335" spans="1:5" x14ac:dyDescent="0.2">
      <c r="A335" s="5">
        <v>775</v>
      </c>
      <c r="B335" s="18">
        <v>11.561643835616438</v>
      </c>
      <c r="C335" s="5" t="s">
        <v>10</v>
      </c>
      <c r="D335" s="5">
        <v>0.45</v>
      </c>
      <c r="E335" t="s">
        <v>7</v>
      </c>
    </row>
    <row r="336" spans="1:5" x14ac:dyDescent="0.2">
      <c r="A336" s="5">
        <v>788</v>
      </c>
      <c r="B336" s="18">
        <v>11.624657534246575</v>
      </c>
      <c r="C336" s="5" t="s">
        <v>9</v>
      </c>
      <c r="D336" s="5">
        <v>0.35</v>
      </c>
      <c r="E336" t="s">
        <v>7</v>
      </c>
    </row>
    <row r="337" spans="1:5" x14ac:dyDescent="0.2">
      <c r="A337" s="5">
        <v>803</v>
      </c>
      <c r="B337" s="20">
        <v>12.043835616438356</v>
      </c>
      <c r="C337" s="5" t="s">
        <v>10</v>
      </c>
      <c r="D337" s="5">
        <v>0.8</v>
      </c>
      <c r="E337" t="s">
        <v>7</v>
      </c>
    </row>
    <row r="338" spans="1:5" x14ac:dyDescent="0.2">
      <c r="A338" s="5">
        <v>862</v>
      </c>
      <c r="B338" s="18">
        <v>11.493150684931507</v>
      </c>
      <c r="C338" s="5" t="s">
        <v>9</v>
      </c>
      <c r="D338" s="5">
        <v>0.75</v>
      </c>
      <c r="E338" t="s">
        <v>7</v>
      </c>
    </row>
    <row r="339" spans="1:5" x14ac:dyDescent="0.2">
      <c r="A339" s="5">
        <v>930</v>
      </c>
      <c r="B339" s="18">
        <v>13.698630136986301</v>
      </c>
      <c r="C339" s="5" t="s">
        <v>9</v>
      </c>
      <c r="D339" s="5">
        <v>0.65</v>
      </c>
      <c r="E339" t="s">
        <v>7</v>
      </c>
    </row>
    <row r="340" spans="1:5" x14ac:dyDescent="0.2">
      <c r="A340" s="5">
        <v>970</v>
      </c>
      <c r="B340" s="18">
        <v>10.32</v>
      </c>
      <c r="C340" s="5" t="s">
        <v>9</v>
      </c>
      <c r="D340" s="5">
        <v>0.2</v>
      </c>
      <c r="E340" t="s">
        <v>7</v>
      </c>
    </row>
    <row r="341" spans="1:5" x14ac:dyDescent="0.2">
      <c r="A341" s="5">
        <v>1021</v>
      </c>
      <c r="B341" s="18">
        <v>9.25</v>
      </c>
      <c r="C341" s="5" t="s">
        <v>10</v>
      </c>
      <c r="D341" s="5">
        <v>0.45</v>
      </c>
      <c r="E341" t="s">
        <v>7</v>
      </c>
    </row>
    <row r="342" spans="1:5" x14ac:dyDescent="0.2">
      <c r="A342" s="5">
        <v>1024</v>
      </c>
      <c r="B342" s="18">
        <v>12.043835616438356</v>
      </c>
      <c r="C342" s="5" t="s">
        <v>9</v>
      </c>
      <c r="D342" s="5">
        <v>0.6</v>
      </c>
      <c r="E342" t="s">
        <v>7</v>
      </c>
    </row>
    <row r="343" spans="1:5" x14ac:dyDescent="0.2">
      <c r="A343" s="5">
        <v>1122</v>
      </c>
      <c r="B343" s="18">
        <v>6.78</v>
      </c>
      <c r="C343" s="5" t="s">
        <v>10</v>
      </c>
      <c r="D343" s="5">
        <v>0.33</v>
      </c>
      <c r="E343" t="s">
        <v>7</v>
      </c>
    </row>
    <row r="344" spans="1:5" x14ac:dyDescent="0.2">
      <c r="A344" s="5">
        <v>1193</v>
      </c>
      <c r="B344" s="18">
        <v>13.931506849315069</v>
      </c>
      <c r="C344" s="5" t="s">
        <v>10</v>
      </c>
      <c r="D344" s="5">
        <v>0.35</v>
      </c>
      <c r="E344" t="s">
        <v>7</v>
      </c>
    </row>
    <row r="345" spans="1:5" x14ac:dyDescent="0.2">
      <c r="A345" s="5">
        <v>1206</v>
      </c>
      <c r="B345" s="18">
        <v>7.09</v>
      </c>
      <c r="C345" s="5" t="s">
        <v>10</v>
      </c>
      <c r="D345" s="5">
        <v>0.4</v>
      </c>
      <c r="E345" t="s">
        <v>7</v>
      </c>
    </row>
    <row r="346" spans="1:5" x14ac:dyDescent="0.2">
      <c r="A346" s="5">
        <v>1241</v>
      </c>
      <c r="B346" s="18">
        <v>6.93</v>
      </c>
      <c r="C346" s="5" t="s">
        <v>9</v>
      </c>
      <c r="D346" s="5">
        <v>0.45</v>
      </c>
      <c r="E346" t="s">
        <v>7</v>
      </c>
    </row>
    <row r="347" spans="1:5" x14ac:dyDescent="0.2">
      <c r="A347" s="5">
        <v>1271</v>
      </c>
      <c r="B347" s="19">
        <v>7.1424657534246574</v>
      </c>
      <c r="C347" s="5" t="s">
        <v>10</v>
      </c>
      <c r="D347" s="5">
        <v>0.6</v>
      </c>
      <c r="E347" t="s">
        <v>7</v>
      </c>
    </row>
    <row r="348" spans="1:5" x14ac:dyDescent="0.2">
      <c r="A348" s="5">
        <v>1286</v>
      </c>
      <c r="B348" s="19">
        <v>7.3671232876712329</v>
      </c>
      <c r="C348" s="5" t="s">
        <v>9</v>
      </c>
      <c r="D348" s="5">
        <v>0.45</v>
      </c>
      <c r="E348" t="s">
        <v>7</v>
      </c>
    </row>
    <row r="349" spans="1:5" x14ac:dyDescent="0.2">
      <c r="A349" s="5">
        <v>1293</v>
      </c>
      <c r="B349" s="19">
        <v>7.5205479452054798</v>
      </c>
      <c r="C349" s="5" t="s">
        <v>9</v>
      </c>
      <c r="D349" s="5">
        <v>0.45</v>
      </c>
      <c r="E349" t="s">
        <v>7</v>
      </c>
    </row>
    <row r="350" spans="1:5" x14ac:dyDescent="0.2">
      <c r="A350" s="5">
        <v>1302</v>
      </c>
      <c r="B350" s="18">
        <v>7.1</v>
      </c>
      <c r="C350" s="5" t="s">
        <v>9</v>
      </c>
      <c r="D350" s="5">
        <v>0.55000000000000004</v>
      </c>
      <c r="E350" t="s">
        <v>7</v>
      </c>
    </row>
    <row r="351" spans="1:5" x14ac:dyDescent="0.2">
      <c r="A351" s="5">
        <v>1346</v>
      </c>
      <c r="B351" s="18">
        <v>10.119999999999999</v>
      </c>
      <c r="C351" s="5" t="s">
        <v>10</v>
      </c>
      <c r="D351" s="5">
        <v>0.35</v>
      </c>
      <c r="E351" t="s">
        <v>7</v>
      </c>
    </row>
    <row r="352" spans="1:5" x14ac:dyDescent="0.2">
      <c r="A352" s="5">
        <v>1443</v>
      </c>
      <c r="B352" s="19">
        <v>7.1726027397260275</v>
      </c>
      <c r="C352" s="5" t="s">
        <v>9</v>
      </c>
      <c r="D352" s="5">
        <v>0.8</v>
      </c>
      <c r="E352" t="s">
        <v>7</v>
      </c>
    </row>
    <row r="353" spans="1:5" x14ac:dyDescent="0.2">
      <c r="A353" s="5">
        <v>1451</v>
      </c>
      <c r="B353" s="18">
        <v>6.8794520547945206</v>
      </c>
      <c r="C353" s="5" t="s">
        <v>10</v>
      </c>
      <c r="D353" s="5">
        <v>0.15</v>
      </c>
      <c r="E353" t="s">
        <v>7</v>
      </c>
    </row>
    <row r="354" spans="1:5" x14ac:dyDescent="0.2">
      <c r="A354" s="5">
        <v>1490</v>
      </c>
      <c r="B354" s="18">
        <v>6.58</v>
      </c>
      <c r="C354" s="5" t="s">
        <v>10</v>
      </c>
      <c r="D354" s="12">
        <v>0.05</v>
      </c>
      <c r="E354" t="s">
        <v>7</v>
      </c>
    </row>
    <row r="355" spans="1:5" x14ac:dyDescent="0.2">
      <c r="A355" s="5">
        <v>1500</v>
      </c>
      <c r="B355" s="18">
        <v>6.67</v>
      </c>
      <c r="C355" s="5" t="s">
        <v>9</v>
      </c>
      <c r="D355" s="5">
        <v>0.6</v>
      </c>
      <c r="E355" t="s">
        <v>7</v>
      </c>
    </row>
    <row r="356" spans="1:5" x14ac:dyDescent="0.2">
      <c r="A356" s="5">
        <v>1505</v>
      </c>
      <c r="B356" s="18">
        <v>7.3506849315068497</v>
      </c>
      <c r="C356" s="5" t="s">
        <v>9</v>
      </c>
      <c r="D356" s="5">
        <v>0.65</v>
      </c>
      <c r="E356" t="s">
        <v>7</v>
      </c>
    </row>
    <row r="357" spans="1:5" x14ac:dyDescent="0.2">
      <c r="A357" s="5">
        <v>1509</v>
      </c>
      <c r="B357" s="18">
        <v>5.7</v>
      </c>
      <c r="C357" s="5" t="s">
        <v>10</v>
      </c>
      <c r="D357" s="5">
        <v>0.35</v>
      </c>
      <c r="E357" t="s">
        <v>7</v>
      </c>
    </row>
    <row r="358" spans="1:5" x14ac:dyDescent="0.2">
      <c r="A358" s="5">
        <v>1510</v>
      </c>
      <c r="B358" s="18">
        <v>5.7</v>
      </c>
      <c r="C358" s="5" t="s">
        <v>9</v>
      </c>
      <c r="D358" s="5">
        <v>0.4</v>
      </c>
      <c r="E358" t="s">
        <v>7</v>
      </c>
    </row>
    <row r="359" spans="1:5" x14ac:dyDescent="0.2">
      <c r="A359" s="5">
        <v>1536</v>
      </c>
      <c r="B359" s="19">
        <v>11.361643835616439</v>
      </c>
      <c r="C359" s="5" t="s">
        <v>10</v>
      </c>
      <c r="D359" s="5">
        <v>0.6</v>
      </c>
      <c r="E359" t="s">
        <v>7</v>
      </c>
    </row>
    <row r="360" spans="1:5" x14ac:dyDescent="0.2">
      <c r="A360" s="5">
        <v>1547</v>
      </c>
      <c r="B360" s="18">
        <v>13.178082191780822</v>
      </c>
      <c r="C360" s="5" t="s">
        <v>9</v>
      </c>
      <c r="D360" s="5">
        <v>0.75</v>
      </c>
      <c r="E360" t="s">
        <v>7</v>
      </c>
    </row>
    <row r="361" spans="1:5" x14ac:dyDescent="0.2">
      <c r="A361" s="5">
        <v>1567</v>
      </c>
      <c r="B361" s="19">
        <v>11.076712328767123</v>
      </c>
      <c r="C361" s="5" t="s">
        <v>10</v>
      </c>
      <c r="D361" s="5">
        <v>0.4</v>
      </c>
      <c r="E361" t="s">
        <v>7</v>
      </c>
    </row>
    <row r="362" spans="1:5" x14ac:dyDescent="0.2">
      <c r="A362" s="5">
        <v>1572</v>
      </c>
      <c r="B362" s="18">
        <v>11.323287671232876</v>
      </c>
      <c r="C362" s="5" t="s">
        <v>10</v>
      </c>
      <c r="D362" s="5">
        <v>0.45</v>
      </c>
      <c r="E362" t="s">
        <v>7</v>
      </c>
    </row>
    <row r="363" spans="1:5" x14ac:dyDescent="0.2">
      <c r="A363" s="5">
        <v>1607</v>
      </c>
      <c r="B363" s="18">
        <v>12.69041095890411</v>
      </c>
      <c r="C363" s="5" t="s">
        <v>10</v>
      </c>
      <c r="D363" s="5">
        <v>0.35</v>
      </c>
      <c r="E363" t="s">
        <v>7</v>
      </c>
    </row>
    <row r="364" spans="1:5" x14ac:dyDescent="0.2">
      <c r="A364" s="5">
        <v>1616</v>
      </c>
      <c r="B364" s="19">
        <v>10.854794520547944</v>
      </c>
      <c r="C364" s="5" t="s">
        <v>9</v>
      </c>
      <c r="D364" s="5">
        <v>0.65</v>
      </c>
      <c r="E364" t="s">
        <v>7</v>
      </c>
    </row>
    <row r="365" spans="1:5" x14ac:dyDescent="0.2">
      <c r="A365" s="5">
        <v>1645</v>
      </c>
      <c r="B365" s="19">
        <v>12.849315068493151</v>
      </c>
      <c r="C365" s="5" t="s">
        <v>10</v>
      </c>
      <c r="D365" s="5">
        <v>0.35</v>
      </c>
      <c r="E365" t="s">
        <v>7</v>
      </c>
    </row>
    <row r="366" spans="1:5" x14ac:dyDescent="0.2">
      <c r="A366" s="5">
        <v>1676</v>
      </c>
      <c r="B366" s="18">
        <v>7.26</v>
      </c>
      <c r="C366" s="5" t="s">
        <v>9</v>
      </c>
      <c r="D366" s="5">
        <v>0.55000000000000004</v>
      </c>
      <c r="E366" t="s">
        <v>7</v>
      </c>
    </row>
    <row r="367" spans="1:5" x14ac:dyDescent="0.2">
      <c r="A367" s="5">
        <v>1715</v>
      </c>
      <c r="B367" s="18">
        <v>7.44</v>
      </c>
      <c r="C367" s="5" t="s">
        <v>10</v>
      </c>
      <c r="D367" s="5">
        <v>0.5</v>
      </c>
      <c r="E367" t="s">
        <v>7</v>
      </c>
    </row>
    <row r="368" spans="1:5" x14ac:dyDescent="0.2">
      <c r="A368" s="5">
        <v>1741</v>
      </c>
      <c r="B368" s="18">
        <v>8.27</v>
      </c>
      <c r="C368" s="5" t="s">
        <v>10</v>
      </c>
      <c r="D368" s="5">
        <v>0.2</v>
      </c>
      <c r="E368" t="s">
        <v>7</v>
      </c>
    </row>
    <row r="369" spans="1:5" x14ac:dyDescent="0.2">
      <c r="A369" s="5">
        <v>1751</v>
      </c>
      <c r="B369" s="19">
        <v>6.82</v>
      </c>
      <c r="C369" s="5" t="s">
        <v>9</v>
      </c>
      <c r="D369" s="12">
        <v>0.2</v>
      </c>
      <c r="E369" t="s">
        <v>7</v>
      </c>
    </row>
    <row r="370" spans="1:5" x14ac:dyDescent="0.2">
      <c r="A370" s="5">
        <v>1756</v>
      </c>
      <c r="B370" s="18">
        <v>7.28</v>
      </c>
      <c r="C370" s="5" t="s">
        <v>10</v>
      </c>
      <c r="D370" s="5">
        <v>0.55000000000000004</v>
      </c>
      <c r="E370" t="s">
        <v>7</v>
      </c>
    </row>
    <row r="371" spans="1:5" x14ac:dyDescent="0.2">
      <c r="A371" s="5">
        <v>1786</v>
      </c>
      <c r="B371" s="18">
        <v>6.66</v>
      </c>
      <c r="C371" s="5" t="s">
        <v>9</v>
      </c>
      <c r="D371" s="5">
        <v>0.45</v>
      </c>
      <c r="E371" t="s">
        <v>7</v>
      </c>
    </row>
    <row r="372" spans="1:5" x14ac:dyDescent="0.2">
      <c r="A372" s="5">
        <v>1828</v>
      </c>
      <c r="B372" s="18">
        <v>7.59</v>
      </c>
      <c r="C372" s="5" t="s">
        <v>9</v>
      </c>
      <c r="D372" s="5">
        <v>0.7</v>
      </c>
      <c r="E372" t="s">
        <v>7</v>
      </c>
    </row>
    <row r="373" spans="1:5" x14ac:dyDescent="0.2">
      <c r="A373" s="5">
        <v>1869</v>
      </c>
      <c r="B373" s="18">
        <v>6.9</v>
      </c>
      <c r="C373" s="5" t="s">
        <v>9</v>
      </c>
      <c r="D373" s="5">
        <v>0.1</v>
      </c>
      <c r="E373" t="s">
        <v>7</v>
      </c>
    </row>
    <row r="374" spans="1:5" x14ac:dyDescent="0.2">
      <c r="A374" s="5">
        <v>1875</v>
      </c>
      <c r="B374" s="18">
        <v>8.8800000000000008</v>
      </c>
      <c r="C374" s="5" t="s">
        <v>9</v>
      </c>
      <c r="D374" s="5">
        <v>0.35</v>
      </c>
      <c r="E374" t="s">
        <v>7</v>
      </c>
    </row>
    <row r="375" spans="1:5" x14ac:dyDescent="0.2">
      <c r="A375" s="5">
        <v>1878</v>
      </c>
      <c r="B375" s="18">
        <v>7.43</v>
      </c>
      <c r="C375" s="5" t="s">
        <v>9</v>
      </c>
      <c r="D375" s="5">
        <v>0</v>
      </c>
      <c r="E375" t="s">
        <v>7</v>
      </c>
    </row>
    <row r="376" spans="1:5" x14ac:dyDescent="0.2">
      <c r="A376" s="5">
        <v>1901</v>
      </c>
      <c r="B376" s="18">
        <v>6.86</v>
      </c>
      <c r="C376" s="5" t="s">
        <v>10</v>
      </c>
      <c r="D376" s="5">
        <v>0.4</v>
      </c>
      <c r="E376" t="s">
        <v>7</v>
      </c>
    </row>
    <row r="377" spans="1:5" x14ac:dyDescent="0.2">
      <c r="A377" s="5">
        <v>1912</v>
      </c>
      <c r="B377" s="18">
        <v>6.8</v>
      </c>
      <c r="C377" s="5" t="s">
        <v>9</v>
      </c>
      <c r="D377" s="12">
        <v>0.5</v>
      </c>
      <c r="E377" t="s">
        <v>7</v>
      </c>
    </row>
    <row r="378" spans="1:5" x14ac:dyDescent="0.2">
      <c r="A378" s="5">
        <v>1916</v>
      </c>
      <c r="B378" s="18">
        <v>7.13</v>
      </c>
      <c r="C378" s="5" t="s">
        <v>10</v>
      </c>
      <c r="D378" s="5">
        <v>0.35</v>
      </c>
      <c r="E378" t="s">
        <v>7</v>
      </c>
    </row>
    <row r="379" spans="1:5" x14ac:dyDescent="0.2">
      <c r="A379" s="5">
        <v>1947</v>
      </c>
      <c r="B379" s="18">
        <v>6.83</v>
      </c>
      <c r="C379" s="5" t="s">
        <v>10</v>
      </c>
      <c r="D379" s="5">
        <v>0.45</v>
      </c>
      <c r="E379" t="s">
        <v>7</v>
      </c>
    </row>
    <row r="380" spans="1:5" x14ac:dyDescent="0.2">
      <c r="A380" s="5">
        <v>1951</v>
      </c>
      <c r="B380" s="18">
        <v>7.68</v>
      </c>
      <c r="C380" s="5" t="s">
        <v>9</v>
      </c>
      <c r="D380" s="5">
        <v>0.3</v>
      </c>
      <c r="E380" t="s">
        <v>7</v>
      </c>
    </row>
    <row r="381" spans="1:5" x14ac:dyDescent="0.2">
      <c r="A381" s="5">
        <v>2009</v>
      </c>
      <c r="B381" s="18">
        <v>5.66</v>
      </c>
      <c r="C381" s="5" t="s">
        <v>10</v>
      </c>
      <c r="D381" s="5">
        <v>0.4</v>
      </c>
      <c r="E381" t="s">
        <v>7</v>
      </c>
    </row>
    <row r="382" spans="1:5" x14ac:dyDescent="0.2">
      <c r="A382" s="5">
        <v>2085</v>
      </c>
      <c r="B382" s="18">
        <v>6.22</v>
      </c>
      <c r="C382" s="5" t="s">
        <v>9</v>
      </c>
      <c r="D382" s="5">
        <v>0.35</v>
      </c>
      <c r="E382" t="s">
        <v>7</v>
      </c>
    </row>
    <row r="383" spans="1:5" x14ac:dyDescent="0.2">
      <c r="A383" s="5">
        <v>2090</v>
      </c>
      <c r="B383" s="18">
        <v>6.41</v>
      </c>
      <c r="C383" s="5" t="s">
        <v>9</v>
      </c>
      <c r="D383" s="12">
        <v>0.2</v>
      </c>
      <c r="E383" t="s">
        <v>7</v>
      </c>
    </row>
    <row r="384" spans="1:5" x14ac:dyDescent="0.2">
      <c r="A384" s="5">
        <v>2097</v>
      </c>
      <c r="B384" s="19">
        <v>6.6684931506849319</v>
      </c>
      <c r="C384" s="5" t="s">
        <v>10</v>
      </c>
      <c r="D384" s="5">
        <v>0.5</v>
      </c>
      <c r="E384" t="s">
        <v>7</v>
      </c>
    </row>
    <row r="385" spans="1:5" x14ac:dyDescent="0.2">
      <c r="A385" s="5">
        <v>2136</v>
      </c>
      <c r="B385" s="18">
        <v>6.36</v>
      </c>
      <c r="C385" s="5" t="s">
        <v>9</v>
      </c>
      <c r="D385" s="5">
        <v>0.25</v>
      </c>
      <c r="E385" t="s">
        <v>7</v>
      </c>
    </row>
    <row r="386" spans="1:5" x14ac:dyDescent="0.2">
      <c r="A386" s="5">
        <v>2138</v>
      </c>
      <c r="B386" s="18">
        <v>5.93</v>
      </c>
      <c r="C386" s="5" t="s">
        <v>10</v>
      </c>
      <c r="D386" s="5">
        <v>0.2</v>
      </c>
      <c r="E386" t="s">
        <v>7</v>
      </c>
    </row>
    <row r="387" spans="1:5" x14ac:dyDescent="0.2">
      <c r="A387" s="5">
        <v>2151</v>
      </c>
      <c r="B387" s="18">
        <v>6.25</v>
      </c>
      <c r="C387" s="5" t="s">
        <v>10</v>
      </c>
      <c r="D387" s="5">
        <v>0.15</v>
      </c>
      <c r="E387" t="s">
        <v>7</v>
      </c>
    </row>
    <row r="388" spans="1:5" x14ac:dyDescent="0.2">
      <c r="A388" s="5">
        <v>2160</v>
      </c>
      <c r="B388" s="18">
        <v>9.5</v>
      </c>
      <c r="C388" s="5" t="s">
        <v>10</v>
      </c>
      <c r="D388" s="5">
        <v>0.24</v>
      </c>
      <c r="E388" t="s">
        <v>7</v>
      </c>
    </row>
    <row r="389" spans="1:5" x14ac:dyDescent="0.2">
      <c r="A389" s="5">
        <v>2170</v>
      </c>
      <c r="B389" s="18">
        <v>10.07</v>
      </c>
      <c r="C389" s="5" t="s">
        <v>9</v>
      </c>
      <c r="D389" s="5">
        <v>0.35</v>
      </c>
      <c r="E389" t="s">
        <v>7</v>
      </c>
    </row>
    <row r="390" spans="1:5" x14ac:dyDescent="0.2">
      <c r="A390" s="5">
        <v>2186</v>
      </c>
      <c r="B390" s="18">
        <v>6.31</v>
      </c>
      <c r="C390" s="5" t="s">
        <v>10</v>
      </c>
      <c r="D390" s="5">
        <v>0.45</v>
      </c>
      <c r="E390" t="s">
        <v>7</v>
      </c>
    </row>
    <row r="391" spans="1:5" x14ac:dyDescent="0.2">
      <c r="A391" s="5">
        <v>2196</v>
      </c>
      <c r="B391" s="19">
        <v>13.167123287671233</v>
      </c>
      <c r="C391" s="5" t="s">
        <v>10</v>
      </c>
      <c r="D391" s="5">
        <v>0.45</v>
      </c>
      <c r="E391" t="s">
        <v>7</v>
      </c>
    </row>
    <row r="392" spans="1:5" x14ac:dyDescent="0.2">
      <c r="A392" s="5">
        <v>2203</v>
      </c>
      <c r="B392" s="19">
        <v>12.895890410958904</v>
      </c>
      <c r="C392" s="5" t="s">
        <v>9</v>
      </c>
      <c r="D392" s="5">
        <v>0.4</v>
      </c>
      <c r="E392" t="s">
        <v>7</v>
      </c>
    </row>
    <row r="393" spans="1:5" x14ac:dyDescent="0.2">
      <c r="A393" s="5">
        <v>2214</v>
      </c>
      <c r="B393" s="18">
        <v>6.12</v>
      </c>
      <c r="C393" s="5" t="s">
        <v>9</v>
      </c>
      <c r="D393" s="12">
        <v>0.55000000000000004</v>
      </c>
      <c r="E393" t="s">
        <v>7</v>
      </c>
    </row>
    <row r="394" spans="1:5" x14ac:dyDescent="0.2">
      <c r="A394" s="5">
        <v>2247</v>
      </c>
      <c r="B394" s="18">
        <v>10.15</v>
      </c>
      <c r="C394" s="5" t="s">
        <v>9</v>
      </c>
      <c r="D394" s="5">
        <v>0.3</v>
      </c>
      <c r="E394" t="s">
        <v>7</v>
      </c>
    </row>
    <row r="395" spans="1:5" x14ac:dyDescent="0.2">
      <c r="A395" s="5">
        <v>2252</v>
      </c>
      <c r="B395" s="18">
        <v>8.17</v>
      </c>
      <c r="C395" s="5" t="s">
        <v>9</v>
      </c>
      <c r="D395" s="5">
        <v>0.6</v>
      </c>
      <c r="E395" t="s">
        <v>7</v>
      </c>
    </row>
    <row r="396" spans="1:5" x14ac:dyDescent="0.2">
      <c r="A396" s="5">
        <v>2259</v>
      </c>
      <c r="B396" s="18">
        <v>6.15</v>
      </c>
      <c r="C396" s="5" t="s">
        <v>9</v>
      </c>
      <c r="D396" s="5">
        <v>0.3</v>
      </c>
      <c r="E396" t="s">
        <v>7</v>
      </c>
    </row>
    <row r="397" spans="1:5" x14ac:dyDescent="0.2">
      <c r="A397" s="5">
        <v>2261</v>
      </c>
      <c r="B397" s="18">
        <v>6.19</v>
      </c>
      <c r="C397" s="5" t="s">
        <v>9</v>
      </c>
      <c r="D397" s="5">
        <v>0.45</v>
      </c>
      <c r="E397" t="s">
        <v>7</v>
      </c>
    </row>
    <row r="398" spans="1:5" x14ac:dyDescent="0.2">
      <c r="A398" s="5">
        <v>2269</v>
      </c>
      <c r="B398" s="18">
        <v>6.27</v>
      </c>
      <c r="C398" s="5" t="s">
        <v>9</v>
      </c>
      <c r="D398" s="12">
        <v>0.5</v>
      </c>
      <c r="E398" t="s">
        <v>7</v>
      </c>
    </row>
    <row r="399" spans="1:5" x14ac:dyDescent="0.2">
      <c r="A399" s="5">
        <v>2273</v>
      </c>
      <c r="B399" s="18">
        <v>6.52</v>
      </c>
      <c r="C399" s="5" t="s">
        <v>9</v>
      </c>
      <c r="D399" s="5">
        <v>0.45</v>
      </c>
      <c r="E399" t="s">
        <v>7</v>
      </c>
    </row>
    <row r="400" spans="1:5" x14ac:dyDescent="0.2">
      <c r="A400" s="5">
        <v>2284</v>
      </c>
      <c r="B400" s="18">
        <v>8.66</v>
      </c>
      <c r="C400" s="5" t="s">
        <v>9</v>
      </c>
      <c r="D400" s="5">
        <v>0.25</v>
      </c>
      <c r="E400" t="s">
        <v>7</v>
      </c>
    </row>
    <row r="401" spans="1:5" x14ac:dyDescent="0.2">
      <c r="A401" s="5">
        <v>2294</v>
      </c>
      <c r="B401" s="18">
        <v>6.17</v>
      </c>
      <c r="C401" s="5" t="s">
        <v>10</v>
      </c>
      <c r="D401" s="5">
        <v>0.45</v>
      </c>
      <c r="E401" t="s">
        <v>7</v>
      </c>
    </row>
    <row r="402" spans="1:5" x14ac:dyDescent="0.2">
      <c r="A402" s="5">
        <v>2315</v>
      </c>
      <c r="B402" s="18">
        <v>11.512328767123288</v>
      </c>
      <c r="C402" s="5" t="s">
        <v>9</v>
      </c>
      <c r="D402" s="5">
        <v>0.45</v>
      </c>
      <c r="E402" t="s">
        <v>7</v>
      </c>
    </row>
    <row r="403" spans="1:5" x14ac:dyDescent="0.2">
      <c r="A403" s="5">
        <v>2324</v>
      </c>
      <c r="B403" s="18">
        <v>6.04</v>
      </c>
      <c r="C403" s="5" t="s">
        <v>10</v>
      </c>
      <c r="D403" s="5">
        <v>0.2</v>
      </c>
      <c r="E403" t="s">
        <v>7</v>
      </c>
    </row>
    <row r="404" spans="1:5" x14ac:dyDescent="0.2">
      <c r="A404" s="5">
        <v>2331</v>
      </c>
      <c r="B404" s="18">
        <v>6.11</v>
      </c>
      <c r="C404" s="5" t="s">
        <v>9</v>
      </c>
      <c r="D404" s="5">
        <v>0.22</v>
      </c>
      <c r="E404" t="s">
        <v>7</v>
      </c>
    </row>
    <row r="405" spans="1:5" x14ac:dyDescent="0.2">
      <c r="A405" s="5">
        <v>2334</v>
      </c>
      <c r="B405" s="18">
        <v>6.08</v>
      </c>
      <c r="C405" s="5" t="s">
        <v>10</v>
      </c>
      <c r="D405" s="12">
        <v>0.2</v>
      </c>
      <c r="E405" t="s">
        <v>7</v>
      </c>
    </row>
    <row r="406" spans="1:5" x14ac:dyDescent="0.2">
      <c r="A406" s="5">
        <v>3004</v>
      </c>
      <c r="B406" s="18">
        <v>9.3945205479452056</v>
      </c>
      <c r="C406" s="5" t="s">
        <v>9</v>
      </c>
      <c r="D406" s="5">
        <v>0.65</v>
      </c>
      <c r="E406" t="s">
        <v>7</v>
      </c>
    </row>
    <row r="407" spans="1:5" x14ac:dyDescent="0.2">
      <c r="A407" s="5">
        <v>3008</v>
      </c>
      <c r="B407" s="18">
        <v>11.797260273972602</v>
      </c>
      <c r="C407" s="5" t="s">
        <v>10</v>
      </c>
      <c r="D407" s="5">
        <v>0.45</v>
      </c>
      <c r="E407" t="s">
        <v>7</v>
      </c>
    </row>
    <row r="408" spans="1:5" x14ac:dyDescent="0.2">
      <c r="A408" s="5">
        <v>3010</v>
      </c>
      <c r="B408" s="18">
        <v>10.046575342465754</v>
      </c>
      <c r="C408" s="5" t="s">
        <v>9</v>
      </c>
      <c r="D408" s="5">
        <v>0.6</v>
      </c>
      <c r="E408" t="s">
        <v>7</v>
      </c>
    </row>
    <row r="409" spans="1:5" x14ac:dyDescent="0.2">
      <c r="A409" s="5">
        <v>3012</v>
      </c>
      <c r="B409" s="18">
        <v>9.7232876712328764</v>
      </c>
      <c r="C409" s="5" t="s">
        <v>10</v>
      </c>
      <c r="D409" s="5">
        <v>0.35</v>
      </c>
      <c r="E409" t="s">
        <v>7</v>
      </c>
    </row>
    <row r="410" spans="1:5" x14ac:dyDescent="0.2">
      <c r="A410" s="5">
        <v>3013</v>
      </c>
      <c r="B410" s="18">
        <v>7.8493150684931505</v>
      </c>
      <c r="C410" s="5" t="s">
        <v>9</v>
      </c>
      <c r="D410" s="5">
        <v>0.4</v>
      </c>
      <c r="E410" t="s">
        <v>7</v>
      </c>
    </row>
    <row r="411" spans="1:5" x14ac:dyDescent="0.2">
      <c r="A411" s="5">
        <v>4004</v>
      </c>
      <c r="B411" s="18">
        <v>9.5698630136986296</v>
      </c>
      <c r="C411" s="5" t="s">
        <v>9</v>
      </c>
      <c r="D411" s="5">
        <v>0.4</v>
      </c>
      <c r="E411" t="s">
        <v>7</v>
      </c>
    </row>
    <row r="412" spans="1:5" x14ac:dyDescent="0.2">
      <c r="A412" s="5">
        <v>4005</v>
      </c>
      <c r="B412" s="18">
        <v>11.232876712328768</v>
      </c>
      <c r="C412" s="5" t="s">
        <v>10</v>
      </c>
      <c r="D412" s="5">
        <v>0.4</v>
      </c>
      <c r="E412" t="s">
        <v>7</v>
      </c>
    </row>
    <row r="413" spans="1:5" x14ac:dyDescent="0.2">
      <c r="A413" s="5">
        <v>4006</v>
      </c>
      <c r="B413" s="18">
        <v>8.632876712328768</v>
      </c>
      <c r="C413" s="5" t="s">
        <v>9</v>
      </c>
      <c r="D413" s="5">
        <v>0.45</v>
      </c>
      <c r="E413" t="s">
        <v>7</v>
      </c>
    </row>
    <row r="414" spans="1:5" x14ac:dyDescent="0.2">
      <c r="A414" s="5">
        <v>4007</v>
      </c>
      <c r="B414" s="18">
        <v>6.7863013698630139</v>
      </c>
      <c r="C414" s="5" t="s">
        <v>10</v>
      </c>
      <c r="D414" s="5">
        <v>0.75</v>
      </c>
      <c r="E414" t="s">
        <v>7</v>
      </c>
    </row>
    <row r="415" spans="1:5" x14ac:dyDescent="0.2">
      <c r="A415" s="5">
        <v>4008</v>
      </c>
      <c r="B415" s="18">
        <v>10.531506849315068</v>
      </c>
      <c r="C415" s="5" t="s">
        <v>10</v>
      </c>
      <c r="D415" s="5">
        <v>0.4</v>
      </c>
      <c r="E415" t="s">
        <v>7</v>
      </c>
    </row>
    <row r="416" spans="1:5" x14ac:dyDescent="0.2">
      <c r="A416" s="5">
        <v>4009</v>
      </c>
      <c r="B416" s="18">
        <v>5.4082191780821915</v>
      </c>
      <c r="C416" s="5" t="s">
        <v>10</v>
      </c>
      <c r="D416" s="5">
        <v>0.3</v>
      </c>
      <c r="E416" t="s">
        <v>7</v>
      </c>
    </row>
    <row r="417" spans="1:5" x14ac:dyDescent="0.2">
      <c r="A417" s="5">
        <v>4012</v>
      </c>
      <c r="B417" s="18">
        <v>9.0356164383561648</v>
      </c>
      <c r="C417" s="5" t="s">
        <v>10</v>
      </c>
      <c r="D417" s="5">
        <v>0.4</v>
      </c>
      <c r="E417" t="s">
        <v>7</v>
      </c>
    </row>
    <row r="418" spans="1:5" x14ac:dyDescent="0.2">
      <c r="A418" s="5">
        <v>4013</v>
      </c>
      <c r="B418" s="18">
        <v>8.4876712328767123</v>
      </c>
      <c r="C418" s="5" t="s">
        <v>10</v>
      </c>
      <c r="D418" s="5">
        <v>0.35</v>
      </c>
      <c r="E418" t="s">
        <v>7</v>
      </c>
    </row>
    <row r="419" spans="1:5" x14ac:dyDescent="0.2">
      <c r="A419" s="5">
        <v>4014</v>
      </c>
      <c r="B419" s="18">
        <v>6.3561643835616435</v>
      </c>
      <c r="C419" s="5" t="s">
        <v>10</v>
      </c>
      <c r="D419" s="5">
        <v>0.4</v>
      </c>
      <c r="E419" t="s">
        <v>7</v>
      </c>
    </row>
    <row r="420" spans="1:5" x14ac:dyDescent="0.2">
      <c r="A420" s="5">
        <v>4015</v>
      </c>
      <c r="B420" s="18">
        <v>10.202739726027398</v>
      </c>
      <c r="C420" s="5" t="s">
        <v>9</v>
      </c>
      <c r="D420" s="5">
        <v>0.65</v>
      </c>
      <c r="E420" t="s">
        <v>7</v>
      </c>
    </row>
    <row r="421" spans="1:5" x14ac:dyDescent="0.2">
      <c r="A421" s="5">
        <v>4017</v>
      </c>
      <c r="B421" s="18">
        <v>5.3397260273972602</v>
      </c>
      <c r="C421" s="5" t="s">
        <v>10</v>
      </c>
      <c r="D421" s="5">
        <v>0.3</v>
      </c>
      <c r="E421" t="s">
        <v>7</v>
      </c>
    </row>
    <row r="422" spans="1:5" x14ac:dyDescent="0.2">
      <c r="A422" s="5">
        <v>4018</v>
      </c>
      <c r="B422" s="18">
        <v>6.3863013698630136</v>
      </c>
      <c r="C422" s="5" t="s">
        <v>10</v>
      </c>
      <c r="D422" s="5">
        <v>0.5</v>
      </c>
      <c r="E422" t="s">
        <v>7</v>
      </c>
    </row>
    <row r="423" spans="1:5" x14ac:dyDescent="0.2">
      <c r="A423" s="5">
        <v>4022</v>
      </c>
      <c r="B423" s="18">
        <v>5.5342465753424657</v>
      </c>
      <c r="C423" s="5" t="s">
        <v>10</v>
      </c>
      <c r="D423" s="5">
        <v>0.5</v>
      </c>
      <c r="E423" t="s">
        <v>7</v>
      </c>
    </row>
    <row r="424" spans="1:5" x14ac:dyDescent="0.2">
      <c r="A424" s="5">
        <v>4025</v>
      </c>
      <c r="B424" s="18">
        <v>9.0410958904109595</v>
      </c>
      <c r="C424" s="5" t="s">
        <v>9</v>
      </c>
      <c r="D424" s="5">
        <v>0.7</v>
      </c>
      <c r="E424" t="s">
        <v>7</v>
      </c>
    </row>
    <row r="425" spans="1:5" x14ac:dyDescent="0.2">
      <c r="A425" s="5">
        <v>4026</v>
      </c>
      <c r="B425" s="18">
        <v>13.002739726027396</v>
      </c>
      <c r="C425" s="5" t="s">
        <v>10</v>
      </c>
      <c r="D425" s="5">
        <v>0.7</v>
      </c>
      <c r="E425" t="s">
        <v>7</v>
      </c>
    </row>
    <row r="426" spans="1:5" x14ac:dyDescent="0.2">
      <c r="A426" s="5">
        <v>4100</v>
      </c>
      <c r="B426" s="16">
        <v>9.6054794520547944</v>
      </c>
      <c r="C426" s="5" t="s">
        <v>9</v>
      </c>
      <c r="D426" s="5">
        <v>0.7</v>
      </c>
      <c r="E426" t="s">
        <v>7</v>
      </c>
    </row>
    <row r="427" spans="1:5" x14ac:dyDescent="0.2">
      <c r="A427" s="5">
        <v>4101</v>
      </c>
      <c r="B427" s="18">
        <v>7.6849315068493151</v>
      </c>
      <c r="C427" s="5" t="s">
        <v>9</v>
      </c>
      <c r="D427" s="5">
        <v>0.7</v>
      </c>
      <c r="E427" t="s">
        <v>7</v>
      </c>
    </row>
    <row r="428" spans="1:5" x14ac:dyDescent="0.2">
      <c r="A428" s="5">
        <v>4102</v>
      </c>
      <c r="B428" s="16">
        <v>11.616438356164384</v>
      </c>
      <c r="C428" s="5" t="s">
        <v>10</v>
      </c>
      <c r="D428" s="5">
        <v>0.55000000000000004</v>
      </c>
      <c r="E428" t="s">
        <v>7</v>
      </c>
    </row>
    <row r="429" spans="1:5" x14ac:dyDescent="0.2">
      <c r="A429" s="5">
        <v>4103</v>
      </c>
      <c r="B429" s="18">
        <v>9.5123287671232877</v>
      </c>
      <c r="C429" s="5" t="s">
        <v>9</v>
      </c>
      <c r="D429" s="5">
        <v>0.4</v>
      </c>
      <c r="E429" t="s">
        <v>7</v>
      </c>
    </row>
    <row r="430" spans="1:5" x14ac:dyDescent="0.2">
      <c r="A430" s="5">
        <v>4104</v>
      </c>
      <c r="B430" s="16">
        <v>11.545205479452054</v>
      </c>
      <c r="C430" s="5" t="s">
        <v>10</v>
      </c>
      <c r="D430" s="5">
        <v>0.7</v>
      </c>
      <c r="E430" t="s">
        <v>7</v>
      </c>
    </row>
    <row r="431" spans="1:5" x14ac:dyDescent="0.2">
      <c r="A431" s="5">
        <v>4107</v>
      </c>
      <c r="B431" s="18">
        <v>7.4164383561643836</v>
      </c>
      <c r="C431" s="5" t="s">
        <v>10</v>
      </c>
      <c r="D431" s="5">
        <v>0.45</v>
      </c>
      <c r="E431" t="s">
        <v>7</v>
      </c>
    </row>
    <row r="432" spans="1:5" x14ac:dyDescent="0.2">
      <c r="A432" s="5">
        <v>4108</v>
      </c>
      <c r="B432" s="18">
        <v>4.6301369863013697</v>
      </c>
      <c r="C432" s="5" t="s">
        <v>10</v>
      </c>
      <c r="D432" s="5">
        <v>0.25</v>
      </c>
      <c r="E432" t="s">
        <v>7</v>
      </c>
    </row>
    <row r="433" spans="1:5" x14ac:dyDescent="0.2">
      <c r="A433" s="5">
        <v>4109</v>
      </c>
      <c r="B433" s="18">
        <v>14.923287671232877</v>
      </c>
      <c r="C433" s="5" t="s">
        <v>9</v>
      </c>
      <c r="D433" s="5">
        <v>0.55000000000000004</v>
      </c>
      <c r="E433" t="s">
        <v>7</v>
      </c>
    </row>
    <row r="434" spans="1:5" x14ac:dyDescent="0.2">
      <c r="A434" s="5">
        <v>4110</v>
      </c>
      <c r="B434" s="18">
        <v>11.893150684931507</v>
      </c>
      <c r="C434" s="5" t="s">
        <v>10</v>
      </c>
      <c r="D434" s="5">
        <v>0.55000000000000004</v>
      </c>
      <c r="E434" t="s">
        <v>7</v>
      </c>
    </row>
    <row r="435" spans="1:5" x14ac:dyDescent="0.2">
      <c r="A435" s="5">
        <v>4111</v>
      </c>
      <c r="B435" s="18">
        <v>9.6109589041095891</v>
      </c>
      <c r="C435" s="5" t="s">
        <v>10</v>
      </c>
      <c r="D435" s="5">
        <v>0.75</v>
      </c>
      <c r="E435" t="s">
        <v>7</v>
      </c>
    </row>
    <row r="436" spans="1:5" x14ac:dyDescent="0.2">
      <c r="A436" s="5">
        <v>4112</v>
      </c>
      <c r="B436" s="18">
        <v>9.4219178082191775</v>
      </c>
      <c r="C436" s="5" t="s">
        <v>10</v>
      </c>
      <c r="D436" s="5">
        <v>0.2</v>
      </c>
      <c r="E436" t="s">
        <v>7</v>
      </c>
    </row>
    <row r="437" spans="1:5" x14ac:dyDescent="0.2">
      <c r="A437" s="5">
        <v>4202</v>
      </c>
      <c r="B437" s="18">
        <v>8.4273972602739722</v>
      </c>
      <c r="C437" s="5" t="s">
        <v>9</v>
      </c>
      <c r="D437" s="5">
        <v>0.4</v>
      </c>
      <c r="E437" t="s">
        <v>7</v>
      </c>
    </row>
    <row r="438" spans="1:5" x14ac:dyDescent="0.2">
      <c r="A438" s="5">
        <v>4203</v>
      </c>
      <c r="B438" s="18">
        <v>6.912328767123288</v>
      </c>
      <c r="C438" s="5" t="s">
        <v>9</v>
      </c>
      <c r="D438" s="5">
        <v>0.45</v>
      </c>
      <c r="E438" t="s">
        <v>7</v>
      </c>
    </row>
    <row r="439" spans="1:5" x14ac:dyDescent="0.2">
      <c r="A439" s="5">
        <v>4204</v>
      </c>
      <c r="B439" s="18">
        <v>14.578082191780823</v>
      </c>
      <c r="C439" s="5" t="s">
        <v>10</v>
      </c>
      <c r="D439" s="5">
        <v>0.25</v>
      </c>
      <c r="E439" t="s">
        <v>7</v>
      </c>
    </row>
    <row r="440" spans="1:5" x14ac:dyDescent="0.2">
      <c r="A440" s="5">
        <v>5035</v>
      </c>
      <c r="B440" s="18">
        <v>10.005479452054795</v>
      </c>
      <c r="C440" s="5" t="s">
        <v>9</v>
      </c>
      <c r="D440" s="5">
        <v>0.45</v>
      </c>
      <c r="E440" t="s">
        <v>7</v>
      </c>
    </row>
    <row r="441" spans="1:5" x14ac:dyDescent="0.2">
      <c r="A441" s="5" t="s">
        <v>22</v>
      </c>
      <c r="B441" s="18">
        <v>8.2899999999999991</v>
      </c>
      <c r="C441" s="5" t="s">
        <v>9</v>
      </c>
      <c r="D441" s="12">
        <v>0.35</v>
      </c>
      <c r="E441" t="s">
        <v>7</v>
      </c>
    </row>
    <row r="442" spans="1:5" x14ac:dyDescent="0.2">
      <c r="A442" s="5" t="s">
        <v>23</v>
      </c>
      <c r="B442" s="18">
        <v>6.18</v>
      </c>
      <c r="C442" s="5" t="s">
        <v>10</v>
      </c>
      <c r="D442" s="12">
        <v>0</v>
      </c>
      <c r="E442" t="s">
        <v>7</v>
      </c>
    </row>
    <row r="443" spans="1:5" x14ac:dyDescent="0.2">
      <c r="A443" s="5" t="s">
        <v>61</v>
      </c>
      <c r="B443" s="19">
        <v>5.4356164383561643</v>
      </c>
      <c r="C443" s="5" t="s">
        <v>9</v>
      </c>
      <c r="D443" s="5">
        <v>0.35</v>
      </c>
      <c r="E443" t="s">
        <v>7</v>
      </c>
    </row>
    <row r="444" spans="1:5" x14ac:dyDescent="0.2">
      <c r="A444" s="5" t="s">
        <v>26</v>
      </c>
      <c r="B444" s="18">
        <v>5.41</v>
      </c>
      <c r="C444" s="5" t="s">
        <v>9</v>
      </c>
      <c r="D444" s="5">
        <v>0.2</v>
      </c>
      <c r="E444" t="s">
        <v>7</v>
      </c>
    </row>
    <row r="445" spans="1:5" x14ac:dyDescent="0.2">
      <c r="A445" s="5" t="s">
        <v>27</v>
      </c>
      <c r="B445" s="18">
        <v>8.17</v>
      </c>
      <c r="C445" s="5" t="s">
        <v>9</v>
      </c>
      <c r="D445" s="5">
        <v>0.5</v>
      </c>
      <c r="E445" t="s">
        <v>7</v>
      </c>
    </row>
    <row r="446" spans="1:5" x14ac:dyDescent="0.2">
      <c r="A446" s="5" t="s">
        <v>37</v>
      </c>
      <c r="B446" s="18">
        <v>5.26</v>
      </c>
      <c r="C446" s="5" t="s">
        <v>9</v>
      </c>
      <c r="D446" s="5">
        <v>0.5</v>
      </c>
      <c r="E446" t="s">
        <v>7</v>
      </c>
    </row>
    <row r="447" spans="1:5" x14ac:dyDescent="0.2">
      <c r="A447" s="5" t="s">
        <v>62</v>
      </c>
      <c r="B447" s="19">
        <v>5.3342465753424655</v>
      </c>
      <c r="C447" s="5" t="s">
        <v>9</v>
      </c>
      <c r="D447" s="5">
        <v>0.55000000000000004</v>
      </c>
      <c r="E447" t="s">
        <v>7</v>
      </c>
    </row>
    <row r="448" spans="1:5" x14ac:dyDescent="0.2">
      <c r="A448" s="5" t="s">
        <v>38</v>
      </c>
      <c r="B448" s="18">
        <v>6.67</v>
      </c>
      <c r="C448" s="5" t="s">
        <v>9</v>
      </c>
      <c r="D448" s="5">
        <v>0.2</v>
      </c>
      <c r="E448" t="s">
        <v>7</v>
      </c>
    </row>
    <row r="449" spans="1:5" x14ac:dyDescent="0.2">
      <c r="A449" s="5" t="s">
        <v>28</v>
      </c>
      <c r="B449" s="18">
        <v>5.61</v>
      </c>
      <c r="C449" s="5" t="s">
        <v>10</v>
      </c>
      <c r="D449" s="5">
        <v>0.2</v>
      </c>
      <c r="E449" t="s">
        <v>7</v>
      </c>
    </row>
    <row r="450" spans="1:5" x14ac:dyDescent="0.2">
      <c r="A450" s="5" t="s">
        <v>19</v>
      </c>
      <c r="B450" s="18">
        <v>5.5</v>
      </c>
      <c r="C450" s="5" t="s">
        <v>10</v>
      </c>
      <c r="D450" s="5">
        <v>0.4</v>
      </c>
      <c r="E450" t="s">
        <v>7</v>
      </c>
    </row>
    <row r="451" spans="1:5" x14ac:dyDescent="0.2">
      <c r="A451" s="5" t="s">
        <v>16</v>
      </c>
      <c r="B451" s="18">
        <v>5.45</v>
      </c>
      <c r="C451" s="5" t="s">
        <v>10</v>
      </c>
      <c r="D451" s="5">
        <v>0.15</v>
      </c>
      <c r="E451" t="s">
        <v>7</v>
      </c>
    </row>
    <row r="452" spans="1:5" x14ac:dyDescent="0.2">
      <c r="A452" s="5" t="s">
        <v>17</v>
      </c>
      <c r="B452" s="18">
        <v>9.19</v>
      </c>
      <c r="C452" s="5" t="s">
        <v>10</v>
      </c>
      <c r="D452" s="5">
        <v>0.26</v>
      </c>
      <c r="E452" t="s">
        <v>7</v>
      </c>
    </row>
    <row r="453" spans="1:5" x14ac:dyDescent="0.2">
      <c r="A453" s="5" t="s">
        <v>18</v>
      </c>
      <c r="B453" s="18">
        <v>5.5</v>
      </c>
      <c r="C453" s="5" t="s">
        <v>10</v>
      </c>
      <c r="D453" s="5">
        <v>0.5</v>
      </c>
      <c r="E453" t="s">
        <v>7</v>
      </c>
    </row>
    <row r="454" spans="1:5" x14ac:dyDescent="0.2">
      <c r="A454" s="5" t="s">
        <v>32</v>
      </c>
      <c r="B454" s="18">
        <v>9.14</v>
      </c>
      <c r="C454" s="5" t="s">
        <v>9</v>
      </c>
      <c r="D454" s="5">
        <v>0.35</v>
      </c>
      <c r="E454" t="s">
        <v>7</v>
      </c>
    </row>
    <row r="455" spans="1:5" x14ac:dyDescent="0.2">
      <c r="A455" s="5" t="s">
        <v>24</v>
      </c>
      <c r="B455" s="18">
        <v>5.95</v>
      </c>
      <c r="C455" s="5" t="s">
        <v>10</v>
      </c>
      <c r="D455" s="5">
        <v>0.25</v>
      </c>
      <c r="E455" t="s">
        <v>7</v>
      </c>
    </row>
    <row r="456" spans="1:5" x14ac:dyDescent="0.2">
      <c r="A456" s="5" t="s">
        <v>33</v>
      </c>
      <c r="B456" s="18">
        <v>8.76</v>
      </c>
      <c r="C456" s="5" t="s">
        <v>9</v>
      </c>
      <c r="D456" s="5">
        <v>0.55000000000000004</v>
      </c>
      <c r="E456" t="s">
        <v>7</v>
      </c>
    </row>
    <row r="457" spans="1:5" x14ac:dyDescent="0.2">
      <c r="A457" s="5" t="s">
        <v>31</v>
      </c>
      <c r="B457" s="18">
        <v>4.87</v>
      </c>
      <c r="C457" s="5" t="s">
        <v>10</v>
      </c>
      <c r="D457" s="5">
        <v>0.25</v>
      </c>
      <c r="E457" t="s">
        <v>7</v>
      </c>
    </row>
    <row r="458" spans="1:5" x14ac:dyDescent="0.2">
      <c r="A458" s="5" t="s">
        <v>20</v>
      </c>
      <c r="B458" s="18">
        <v>8.31</v>
      </c>
      <c r="C458" s="5" t="s">
        <v>9</v>
      </c>
      <c r="D458" s="5">
        <v>0.35</v>
      </c>
      <c r="E458" t="s">
        <v>7</v>
      </c>
    </row>
    <row r="459" spans="1:5" x14ac:dyDescent="0.2">
      <c r="A459" s="5" t="s">
        <v>66</v>
      </c>
      <c r="B459" s="18">
        <v>4.956164383561644</v>
      </c>
      <c r="C459" s="5" t="s">
        <v>10</v>
      </c>
      <c r="D459" s="5">
        <v>0.2</v>
      </c>
      <c r="E459" t="s">
        <v>7</v>
      </c>
    </row>
    <row r="460" spans="1:5" x14ac:dyDescent="0.2">
      <c r="A460" s="5" t="s">
        <v>25</v>
      </c>
      <c r="B460" s="18">
        <v>4.5999999999999996</v>
      </c>
      <c r="C460" s="5" t="s">
        <v>9</v>
      </c>
      <c r="D460" s="5">
        <v>0.6</v>
      </c>
      <c r="E460" t="s">
        <v>7</v>
      </c>
    </row>
    <row r="461" spans="1:5" x14ac:dyDescent="0.2">
      <c r="A461" s="5" t="s">
        <v>21</v>
      </c>
      <c r="B461" s="18">
        <v>8.84</v>
      </c>
      <c r="C461" s="5" t="s">
        <v>9</v>
      </c>
      <c r="D461" s="5">
        <v>0.5</v>
      </c>
      <c r="E461" t="s">
        <v>7</v>
      </c>
    </row>
    <row r="462" spans="1:5" x14ac:dyDescent="0.2">
      <c r="A462" s="5" t="s">
        <v>43</v>
      </c>
      <c r="B462" s="18">
        <v>4.91</v>
      </c>
      <c r="C462" s="5" t="s">
        <v>10</v>
      </c>
      <c r="D462" s="5">
        <v>0.3</v>
      </c>
      <c r="E462" t="s">
        <v>7</v>
      </c>
    </row>
    <row r="463" spans="1:5" x14ac:dyDescent="0.2">
      <c r="A463" s="5" t="s">
        <v>44</v>
      </c>
      <c r="B463" s="18">
        <v>8.6199999999999992</v>
      </c>
      <c r="C463" s="5" t="s">
        <v>9</v>
      </c>
      <c r="D463" s="5">
        <v>0.35</v>
      </c>
      <c r="E463" t="s">
        <v>7</v>
      </c>
    </row>
    <row r="464" spans="1:5" x14ac:dyDescent="0.2">
      <c r="A464" s="5" t="s">
        <v>29</v>
      </c>
      <c r="B464" s="18">
        <v>4.8600000000000003</v>
      </c>
      <c r="C464" s="5" t="s">
        <v>10</v>
      </c>
      <c r="D464" s="5">
        <v>0.25</v>
      </c>
      <c r="E464" t="s">
        <v>7</v>
      </c>
    </row>
    <row r="465" spans="1:5" x14ac:dyDescent="0.2">
      <c r="A465" s="5" t="s">
        <v>39</v>
      </c>
      <c r="B465" s="18">
        <v>4.8600000000000003</v>
      </c>
      <c r="C465" s="5" t="s">
        <v>9</v>
      </c>
      <c r="D465" s="5">
        <v>0.3</v>
      </c>
      <c r="E465" t="s">
        <v>7</v>
      </c>
    </row>
    <row r="466" spans="1:5" x14ac:dyDescent="0.2">
      <c r="A466" s="5" t="s">
        <v>40</v>
      </c>
      <c r="B466" s="18">
        <v>7</v>
      </c>
      <c r="C466" s="5" t="s">
        <v>10</v>
      </c>
      <c r="D466" s="5">
        <v>0.1</v>
      </c>
      <c r="E466" t="s">
        <v>7</v>
      </c>
    </row>
    <row r="467" spans="1:5" x14ac:dyDescent="0.2">
      <c r="A467" s="5" t="s">
        <v>41</v>
      </c>
      <c r="B467" s="18">
        <v>8.4</v>
      </c>
      <c r="C467" s="5" t="s">
        <v>9</v>
      </c>
      <c r="D467" s="5">
        <v>0.2</v>
      </c>
      <c r="E467" t="s">
        <v>7</v>
      </c>
    </row>
    <row r="468" spans="1:5" x14ac:dyDescent="0.2">
      <c r="A468" s="5" t="s">
        <v>54</v>
      </c>
      <c r="B468" s="19">
        <v>5.6739726027397257</v>
      </c>
      <c r="C468" s="5" t="s">
        <v>9</v>
      </c>
      <c r="D468" s="5">
        <v>0.65</v>
      </c>
      <c r="E468" t="s">
        <v>7</v>
      </c>
    </row>
    <row r="469" spans="1:5" x14ac:dyDescent="0.2">
      <c r="A469" s="5" t="s">
        <v>30</v>
      </c>
      <c r="B469" s="18">
        <v>4.5999999999999996</v>
      </c>
      <c r="C469" s="5" t="s">
        <v>9</v>
      </c>
      <c r="D469" s="5">
        <v>0.35</v>
      </c>
      <c r="E469" t="s">
        <v>7</v>
      </c>
    </row>
    <row r="470" spans="1:5" x14ac:dyDescent="0.2">
      <c r="A470" s="5" t="s">
        <v>55</v>
      </c>
      <c r="B470" s="19">
        <v>5.4767123287671229</v>
      </c>
      <c r="C470" s="5" t="s">
        <v>9</v>
      </c>
      <c r="D470" s="5">
        <v>0.45</v>
      </c>
      <c r="E470" t="s">
        <v>7</v>
      </c>
    </row>
    <row r="471" spans="1:5" x14ac:dyDescent="0.2">
      <c r="A471" s="5" t="s">
        <v>56</v>
      </c>
      <c r="B471" s="19">
        <v>9.4328767123287669</v>
      </c>
      <c r="C471" s="5" t="s">
        <v>9</v>
      </c>
      <c r="D471" s="5">
        <v>0.7</v>
      </c>
      <c r="E471" t="s">
        <v>7</v>
      </c>
    </row>
    <row r="472" spans="1:5" x14ac:dyDescent="0.2">
      <c r="A472" s="5" t="s">
        <v>34</v>
      </c>
      <c r="B472" s="18">
        <v>4.26</v>
      </c>
      <c r="C472" s="5" t="s">
        <v>10</v>
      </c>
      <c r="D472" s="5">
        <v>0.45</v>
      </c>
      <c r="E472" t="s">
        <v>7</v>
      </c>
    </row>
    <row r="473" spans="1:5" x14ac:dyDescent="0.2">
      <c r="A473" s="5" t="s">
        <v>35</v>
      </c>
      <c r="B473" s="18">
        <v>10.08</v>
      </c>
      <c r="C473" s="5" t="s">
        <v>10</v>
      </c>
      <c r="D473" s="5">
        <v>0.5</v>
      </c>
      <c r="E473" t="s">
        <v>7</v>
      </c>
    </row>
    <row r="474" spans="1:5" x14ac:dyDescent="0.2">
      <c r="A474" s="5" t="s">
        <v>67</v>
      </c>
      <c r="B474" s="18">
        <v>4.4904109589041097</v>
      </c>
      <c r="C474" s="5" t="s">
        <v>10</v>
      </c>
      <c r="D474" s="5">
        <v>0.3</v>
      </c>
      <c r="E474" t="s">
        <v>7</v>
      </c>
    </row>
    <row r="475" spans="1:5" x14ac:dyDescent="0.2">
      <c r="A475" s="5" t="s">
        <v>63</v>
      </c>
      <c r="B475" s="19">
        <v>4.3068493150684928</v>
      </c>
      <c r="C475" s="5" t="s">
        <v>9</v>
      </c>
      <c r="D475" s="5">
        <v>0.8</v>
      </c>
      <c r="E475" t="s">
        <v>7</v>
      </c>
    </row>
    <row r="476" spans="1:5" x14ac:dyDescent="0.2">
      <c r="A476" s="5" t="s">
        <v>45</v>
      </c>
      <c r="B476" s="18">
        <v>4.3600000000000003</v>
      </c>
      <c r="C476" s="5" t="s">
        <v>10</v>
      </c>
      <c r="D476" s="5">
        <v>0.2</v>
      </c>
      <c r="E476" t="s">
        <v>7</v>
      </c>
    </row>
    <row r="477" spans="1:5" x14ac:dyDescent="0.2">
      <c r="A477" s="5" t="s">
        <v>36</v>
      </c>
      <c r="B477" s="18">
        <v>4.04</v>
      </c>
      <c r="C477" s="5" t="s">
        <v>9</v>
      </c>
      <c r="D477" s="5">
        <v>0.2</v>
      </c>
      <c r="E477" t="s">
        <v>7</v>
      </c>
    </row>
    <row r="478" spans="1:5" x14ac:dyDescent="0.2">
      <c r="A478" s="5" t="s">
        <v>64</v>
      </c>
      <c r="B478" s="19">
        <v>9.5424657534246577</v>
      </c>
      <c r="C478" s="5" t="s">
        <v>10</v>
      </c>
      <c r="D478" s="5">
        <v>0.6</v>
      </c>
      <c r="E478" t="s">
        <v>7</v>
      </c>
    </row>
    <row r="479" spans="1:5" x14ac:dyDescent="0.2">
      <c r="A479" s="5" t="s">
        <v>69</v>
      </c>
      <c r="B479" s="18">
        <v>3.8684931506849316</v>
      </c>
      <c r="C479" s="5" t="s">
        <v>9</v>
      </c>
      <c r="D479" s="5">
        <v>0.2</v>
      </c>
      <c r="E479" t="s">
        <v>7</v>
      </c>
    </row>
    <row r="480" spans="1:5" x14ac:dyDescent="0.2">
      <c r="A480" s="5" t="s">
        <v>57</v>
      </c>
      <c r="B480" s="19">
        <v>4.7780821917808218</v>
      </c>
      <c r="C480" s="5" t="s">
        <v>10</v>
      </c>
      <c r="D480" s="5">
        <v>0.35</v>
      </c>
      <c r="E480" t="s">
        <v>7</v>
      </c>
    </row>
    <row r="481" spans="1:5" x14ac:dyDescent="0.2">
      <c r="A481" s="5" t="s">
        <v>49</v>
      </c>
      <c r="B481" s="18">
        <v>11.27</v>
      </c>
      <c r="C481" s="5" t="s">
        <v>10</v>
      </c>
      <c r="D481" s="5">
        <v>0.55000000000000004</v>
      </c>
      <c r="E481" t="s">
        <v>7</v>
      </c>
    </row>
    <row r="482" spans="1:5" x14ac:dyDescent="0.2">
      <c r="A482" s="5" t="s">
        <v>42</v>
      </c>
      <c r="B482" s="18">
        <v>8.73</v>
      </c>
      <c r="C482" s="5" t="s">
        <v>10</v>
      </c>
      <c r="D482" s="5">
        <v>0.2</v>
      </c>
      <c r="E482" t="s">
        <v>7</v>
      </c>
    </row>
    <row r="483" spans="1:5" x14ac:dyDescent="0.2">
      <c r="A483" s="5" t="s">
        <v>65</v>
      </c>
      <c r="B483" s="19">
        <v>7.3178082191780822</v>
      </c>
      <c r="C483" s="5" t="s">
        <v>10</v>
      </c>
      <c r="D483" s="5">
        <v>0.5</v>
      </c>
      <c r="E483" t="s">
        <v>7</v>
      </c>
    </row>
    <row r="484" spans="1:5" x14ac:dyDescent="0.2">
      <c r="A484" s="5">
        <v>846</v>
      </c>
      <c r="B484" s="19">
        <v>13.83</v>
      </c>
      <c r="C484" s="5" t="s">
        <v>10</v>
      </c>
      <c r="D484" s="5">
        <v>0.5</v>
      </c>
      <c r="E484" t="s">
        <v>7</v>
      </c>
    </row>
  </sheetData>
  <sortState xmlns:xlrd2="http://schemas.microsoft.com/office/spreadsheetml/2017/richdata2" ref="A2:E484">
    <sortCondition ref="E1:E48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3ECE-591A-DC4A-B212-0A37F0036490}">
  <dimension ref="A1:W1115"/>
  <sheetViews>
    <sheetView tabSelected="1" workbookViewId="0">
      <selection activeCell="C28" sqref="C28"/>
    </sheetView>
  </sheetViews>
  <sheetFormatPr baseColWidth="10" defaultRowHeight="16" x14ac:dyDescent="0.2"/>
  <cols>
    <col min="1" max="1" width="10.83203125" style="28"/>
    <col min="3" max="3" width="10.83203125" style="28"/>
    <col min="4" max="4" width="10.83203125" style="5"/>
    <col min="5" max="5" width="10.83203125" style="28"/>
  </cols>
  <sheetData>
    <row r="1" spans="1:12" ht="17" thickBot="1" x14ac:dyDescent="0.25">
      <c r="A1" s="27" t="s">
        <v>53</v>
      </c>
      <c r="B1" s="17" t="s">
        <v>58</v>
      </c>
      <c r="C1" s="27" t="s">
        <v>59</v>
      </c>
      <c r="D1" s="1" t="s">
        <v>50</v>
      </c>
      <c r="E1" s="27" t="s">
        <v>73</v>
      </c>
      <c r="F1" s="1" t="s">
        <v>80</v>
      </c>
      <c r="G1" s="1" t="s">
        <v>81</v>
      </c>
      <c r="H1" s="1" t="s">
        <v>115</v>
      </c>
      <c r="I1" s="4" t="s">
        <v>117</v>
      </c>
      <c r="J1" s="23" t="s">
        <v>89</v>
      </c>
      <c r="K1" s="2"/>
      <c r="L1" s="3"/>
    </row>
    <row r="2" spans="1:12" x14ac:dyDescent="0.2">
      <c r="A2" s="28">
        <v>21</v>
      </c>
      <c r="B2" s="18">
        <v>13.906849315068493</v>
      </c>
      <c r="C2" s="28" t="s">
        <v>9</v>
      </c>
      <c r="D2" s="5">
        <v>5</v>
      </c>
      <c r="E2" s="28">
        <v>0.9</v>
      </c>
      <c r="F2" s="5" t="s">
        <v>74</v>
      </c>
      <c r="G2" s="5" t="s">
        <v>52</v>
      </c>
      <c r="H2" s="5" t="s">
        <v>86</v>
      </c>
      <c r="I2" s="11" t="s">
        <v>119</v>
      </c>
      <c r="J2" t="s">
        <v>91</v>
      </c>
    </row>
    <row r="3" spans="1:12" x14ac:dyDescent="0.2">
      <c r="A3" s="28">
        <v>21</v>
      </c>
      <c r="B3" s="18">
        <v>13.906849315068493</v>
      </c>
      <c r="C3" s="28" t="s">
        <v>9</v>
      </c>
      <c r="D3" s="5">
        <v>8</v>
      </c>
      <c r="E3" s="28">
        <v>0.75</v>
      </c>
      <c r="F3" s="5" t="s">
        <v>75</v>
      </c>
      <c r="G3" s="5" t="s">
        <v>52</v>
      </c>
      <c r="H3" s="5" t="s">
        <v>86</v>
      </c>
      <c r="I3" s="11" t="s">
        <v>119</v>
      </c>
      <c r="J3" t="s">
        <v>91</v>
      </c>
    </row>
    <row r="4" spans="1:12" x14ac:dyDescent="0.2">
      <c r="A4" s="28">
        <v>21</v>
      </c>
      <c r="B4" s="18">
        <v>13.906849315068493</v>
      </c>
      <c r="C4" s="28" t="s">
        <v>9</v>
      </c>
      <c r="D4" s="5">
        <v>11</v>
      </c>
      <c r="E4" s="28">
        <v>0.55000000000000004</v>
      </c>
      <c r="F4" s="5" t="s">
        <v>76</v>
      </c>
      <c r="G4" s="5" t="s">
        <v>52</v>
      </c>
      <c r="H4" s="5" t="s">
        <v>86</v>
      </c>
      <c r="I4" s="11" t="s">
        <v>119</v>
      </c>
      <c r="J4" t="s">
        <v>91</v>
      </c>
    </row>
    <row r="5" spans="1:12" x14ac:dyDescent="0.2">
      <c r="A5" s="28">
        <v>21</v>
      </c>
      <c r="B5" s="18">
        <v>13.906849315068493</v>
      </c>
      <c r="C5" s="28" t="s">
        <v>9</v>
      </c>
      <c r="D5" s="5">
        <v>5</v>
      </c>
      <c r="E5" s="28">
        <v>0.95</v>
      </c>
      <c r="F5" s="5" t="s">
        <v>77</v>
      </c>
      <c r="G5" s="5" t="s">
        <v>51</v>
      </c>
      <c r="H5" s="5" t="s">
        <v>86</v>
      </c>
      <c r="I5" s="11" t="s">
        <v>119</v>
      </c>
      <c r="J5" t="s">
        <v>91</v>
      </c>
    </row>
    <row r="6" spans="1:12" x14ac:dyDescent="0.2">
      <c r="A6" s="28">
        <v>21</v>
      </c>
      <c r="B6" s="18">
        <v>13.906849315068493</v>
      </c>
      <c r="C6" s="28" t="s">
        <v>9</v>
      </c>
      <c r="D6" s="5">
        <v>8</v>
      </c>
      <c r="E6" s="28">
        <v>0.9</v>
      </c>
      <c r="F6" s="5" t="s">
        <v>78</v>
      </c>
      <c r="G6" s="5" t="s">
        <v>51</v>
      </c>
      <c r="H6" s="5" t="s">
        <v>86</v>
      </c>
      <c r="I6" s="11" t="s">
        <v>119</v>
      </c>
      <c r="J6" t="s">
        <v>91</v>
      </c>
    </row>
    <row r="7" spans="1:12" x14ac:dyDescent="0.2">
      <c r="A7" s="28">
        <v>21</v>
      </c>
      <c r="B7" s="18">
        <v>13.906849315068493</v>
      </c>
      <c r="C7" s="28" t="s">
        <v>9</v>
      </c>
      <c r="D7" s="5">
        <v>11</v>
      </c>
      <c r="E7" s="28">
        <v>0.9</v>
      </c>
      <c r="F7" s="5" t="s">
        <v>79</v>
      </c>
      <c r="G7" s="5" t="s">
        <v>51</v>
      </c>
      <c r="H7" s="5" t="s">
        <v>86</v>
      </c>
      <c r="I7" s="11" t="s">
        <v>119</v>
      </c>
      <c r="J7" t="s">
        <v>91</v>
      </c>
    </row>
    <row r="8" spans="1:12" x14ac:dyDescent="0.2">
      <c r="A8" s="28">
        <v>60</v>
      </c>
      <c r="B8" s="18">
        <v>13.947945205479453</v>
      </c>
      <c r="C8" s="28" t="s">
        <v>10</v>
      </c>
      <c r="D8" s="5">
        <v>5</v>
      </c>
      <c r="E8" s="28">
        <v>0.8</v>
      </c>
      <c r="F8" s="5" t="s">
        <v>74</v>
      </c>
      <c r="G8" s="5" t="s">
        <v>52</v>
      </c>
      <c r="H8" s="5" t="s">
        <v>86</v>
      </c>
      <c r="I8" s="11" t="s">
        <v>119</v>
      </c>
      <c r="J8" t="s">
        <v>91</v>
      </c>
    </row>
    <row r="9" spans="1:12" x14ac:dyDescent="0.2">
      <c r="A9" s="28">
        <v>60</v>
      </c>
      <c r="B9" s="18">
        <v>13.947945205479453</v>
      </c>
      <c r="C9" s="28" t="s">
        <v>10</v>
      </c>
      <c r="D9" s="5">
        <v>8</v>
      </c>
      <c r="E9" s="28">
        <v>0.95</v>
      </c>
      <c r="F9" s="5" t="s">
        <v>75</v>
      </c>
      <c r="G9" s="5" t="s">
        <v>52</v>
      </c>
      <c r="H9" s="5" t="s">
        <v>86</v>
      </c>
      <c r="I9" s="11" t="s">
        <v>119</v>
      </c>
      <c r="J9" t="s">
        <v>91</v>
      </c>
    </row>
    <row r="10" spans="1:12" x14ac:dyDescent="0.2">
      <c r="A10" s="28">
        <v>60</v>
      </c>
      <c r="B10" s="18">
        <v>13.947945205479453</v>
      </c>
      <c r="C10" s="28" t="s">
        <v>10</v>
      </c>
      <c r="D10" s="5">
        <v>11</v>
      </c>
      <c r="E10" s="28">
        <v>0.7</v>
      </c>
      <c r="F10" s="5" t="s">
        <v>76</v>
      </c>
      <c r="G10" s="5" t="s">
        <v>52</v>
      </c>
      <c r="H10" s="5" t="s">
        <v>86</v>
      </c>
      <c r="I10" s="11" t="s">
        <v>119</v>
      </c>
      <c r="J10" t="s">
        <v>91</v>
      </c>
    </row>
    <row r="11" spans="1:12" x14ac:dyDescent="0.2">
      <c r="A11" s="28">
        <v>60</v>
      </c>
      <c r="B11" s="18">
        <v>13.947945205479453</v>
      </c>
      <c r="C11" s="28" t="s">
        <v>10</v>
      </c>
      <c r="D11" s="5">
        <v>5</v>
      </c>
      <c r="E11" s="28">
        <v>0.8</v>
      </c>
      <c r="F11" s="5" t="s">
        <v>77</v>
      </c>
      <c r="G11" s="5" t="s">
        <v>51</v>
      </c>
      <c r="H11" s="5" t="s">
        <v>86</v>
      </c>
      <c r="I11" s="11" t="s">
        <v>119</v>
      </c>
      <c r="J11" t="s">
        <v>91</v>
      </c>
    </row>
    <row r="12" spans="1:12" x14ac:dyDescent="0.2">
      <c r="A12" s="28">
        <v>60</v>
      </c>
      <c r="B12" s="18">
        <v>13.947945205479453</v>
      </c>
      <c r="C12" s="28" t="s">
        <v>10</v>
      </c>
      <c r="D12" s="5">
        <v>8</v>
      </c>
      <c r="E12" s="28">
        <v>0.75</v>
      </c>
      <c r="F12" s="5" t="s">
        <v>78</v>
      </c>
      <c r="G12" s="5" t="s">
        <v>51</v>
      </c>
      <c r="H12" s="5" t="s">
        <v>86</v>
      </c>
      <c r="I12" s="11" t="s">
        <v>119</v>
      </c>
      <c r="J12" t="s">
        <v>91</v>
      </c>
    </row>
    <row r="13" spans="1:12" x14ac:dyDescent="0.2">
      <c r="A13" s="28">
        <v>60</v>
      </c>
      <c r="B13" s="18">
        <v>13.947945205479453</v>
      </c>
      <c r="C13" s="28" t="s">
        <v>10</v>
      </c>
      <c r="D13" s="5">
        <v>11</v>
      </c>
      <c r="E13" s="28">
        <v>0.75</v>
      </c>
      <c r="F13" s="5" t="s">
        <v>79</v>
      </c>
      <c r="G13" s="5" t="s">
        <v>51</v>
      </c>
      <c r="H13" s="5" t="s">
        <v>86</v>
      </c>
      <c r="I13" s="11" t="s">
        <v>119</v>
      </c>
      <c r="J13" t="s">
        <v>91</v>
      </c>
    </row>
    <row r="14" spans="1:12" x14ac:dyDescent="0.2">
      <c r="A14" s="28">
        <v>82</v>
      </c>
      <c r="B14" s="15">
        <v>14.416438356164383</v>
      </c>
      <c r="C14" s="28" t="s">
        <v>10</v>
      </c>
      <c r="D14" s="5">
        <v>5</v>
      </c>
      <c r="E14" s="28">
        <v>0.9</v>
      </c>
      <c r="F14" s="5" t="s">
        <v>74</v>
      </c>
      <c r="G14" s="5" t="s">
        <v>52</v>
      </c>
      <c r="H14" s="5" t="s">
        <v>86</v>
      </c>
      <c r="I14" s="11" t="s">
        <v>119</v>
      </c>
      <c r="J14" t="s">
        <v>91</v>
      </c>
    </row>
    <row r="15" spans="1:12" x14ac:dyDescent="0.2">
      <c r="A15" s="28">
        <v>82</v>
      </c>
      <c r="B15" s="15">
        <v>14.416438356164383</v>
      </c>
      <c r="C15" s="28" t="s">
        <v>10</v>
      </c>
      <c r="D15" s="5">
        <v>8</v>
      </c>
      <c r="E15" s="28">
        <v>0.75</v>
      </c>
      <c r="F15" s="5" t="s">
        <v>75</v>
      </c>
      <c r="G15" s="5" t="s">
        <v>52</v>
      </c>
      <c r="H15" s="5" t="s">
        <v>86</v>
      </c>
      <c r="I15" s="11" t="s">
        <v>119</v>
      </c>
      <c r="J15" t="s">
        <v>91</v>
      </c>
    </row>
    <row r="16" spans="1:12" x14ac:dyDescent="0.2">
      <c r="A16" s="28">
        <v>82</v>
      </c>
      <c r="B16" s="15">
        <v>14.416438356164383</v>
      </c>
      <c r="C16" s="28" t="s">
        <v>10</v>
      </c>
      <c r="D16" s="5">
        <v>11</v>
      </c>
      <c r="E16" s="28">
        <v>0.5</v>
      </c>
      <c r="F16" s="5" t="s">
        <v>76</v>
      </c>
      <c r="G16" s="5" t="s">
        <v>52</v>
      </c>
      <c r="H16" s="5" t="s">
        <v>86</v>
      </c>
      <c r="I16" s="11" t="s">
        <v>119</v>
      </c>
      <c r="J16" t="s">
        <v>91</v>
      </c>
    </row>
    <row r="17" spans="1:10" x14ac:dyDescent="0.2">
      <c r="A17" s="28">
        <v>82</v>
      </c>
      <c r="B17" s="15">
        <v>14.416438356164383</v>
      </c>
      <c r="C17" s="28" t="s">
        <v>10</v>
      </c>
      <c r="D17" s="5">
        <v>5</v>
      </c>
      <c r="E17" s="28">
        <v>0.9</v>
      </c>
      <c r="F17" s="5" t="s">
        <v>77</v>
      </c>
      <c r="G17" s="5" t="s">
        <v>51</v>
      </c>
      <c r="H17" s="5" t="s">
        <v>86</v>
      </c>
      <c r="I17" s="11" t="s">
        <v>119</v>
      </c>
      <c r="J17" t="s">
        <v>91</v>
      </c>
    </row>
    <row r="18" spans="1:10" x14ac:dyDescent="0.2">
      <c r="A18" s="28">
        <v>82</v>
      </c>
      <c r="B18" s="15">
        <v>14.416438356164383</v>
      </c>
      <c r="C18" s="28" t="s">
        <v>10</v>
      </c>
      <c r="D18" s="5">
        <v>8</v>
      </c>
      <c r="E18" s="28">
        <v>0.85</v>
      </c>
      <c r="F18" s="5" t="s">
        <v>78</v>
      </c>
      <c r="G18" s="5" t="s">
        <v>51</v>
      </c>
      <c r="H18" s="5" t="s">
        <v>86</v>
      </c>
      <c r="I18" s="11" t="s">
        <v>119</v>
      </c>
      <c r="J18" t="s">
        <v>91</v>
      </c>
    </row>
    <row r="19" spans="1:10" x14ac:dyDescent="0.2">
      <c r="A19" s="28">
        <v>82</v>
      </c>
      <c r="B19" s="15">
        <v>14.416438356164383</v>
      </c>
      <c r="C19" s="28" t="s">
        <v>10</v>
      </c>
      <c r="D19" s="5">
        <v>11</v>
      </c>
      <c r="E19" s="28">
        <v>0.75</v>
      </c>
      <c r="F19" s="5" t="s">
        <v>79</v>
      </c>
      <c r="G19" s="5" t="s">
        <v>51</v>
      </c>
      <c r="H19" s="5" t="s">
        <v>86</v>
      </c>
      <c r="I19" s="11" t="s">
        <v>119</v>
      </c>
      <c r="J19" t="s">
        <v>91</v>
      </c>
    </row>
    <row r="20" spans="1:10" x14ac:dyDescent="0.2">
      <c r="A20" s="28">
        <v>208</v>
      </c>
      <c r="B20" s="18">
        <v>11.586301369863014</v>
      </c>
      <c r="C20" s="28" t="s">
        <v>9</v>
      </c>
      <c r="D20" s="5">
        <v>5</v>
      </c>
      <c r="E20" s="28">
        <v>0.8</v>
      </c>
      <c r="F20" s="5" t="s">
        <v>74</v>
      </c>
      <c r="G20" s="5" t="s">
        <v>52</v>
      </c>
      <c r="H20" s="5" t="s">
        <v>86</v>
      </c>
      <c r="I20" s="13" t="s">
        <v>118</v>
      </c>
      <c r="J20" t="s">
        <v>91</v>
      </c>
    </row>
    <row r="21" spans="1:10" x14ac:dyDescent="0.2">
      <c r="A21" s="28">
        <v>208</v>
      </c>
      <c r="B21" s="18">
        <v>11.586301369863014</v>
      </c>
      <c r="C21" s="28" t="s">
        <v>9</v>
      </c>
      <c r="D21" s="5">
        <v>8</v>
      </c>
      <c r="E21" s="28">
        <v>0.9</v>
      </c>
      <c r="F21" s="5" t="s">
        <v>75</v>
      </c>
      <c r="G21" s="5" t="s">
        <v>52</v>
      </c>
      <c r="H21" s="5" t="s">
        <v>86</v>
      </c>
      <c r="I21" s="13" t="s">
        <v>118</v>
      </c>
      <c r="J21" t="s">
        <v>91</v>
      </c>
    </row>
    <row r="22" spans="1:10" x14ac:dyDescent="0.2">
      <c r="A22" s="28">
        <v>208</v>
      </c>
      <c r="B22" s="18">
        <v>11.586301369863014</v>
      </c>
      <c r="C22" s="28" t="s">
        <v>9</v>
      </c>
      <c r="D22" s="5">
        <v>11</v>
      </c>
      <c r="E22" s="28">
        <v>0.5</v>
      </c>
      <c r="F22" s="5" t="s">
        <v>76</v>
      </c>
      <c r="G22" s="5" t="s">
        <v>52</v>
      </c>
      <c r="H22" s="5" t="s">
        <v>86</v>
      </c>
      <c r="I22" s="13" t="s">
        <v>118</v>
      </c>
      <c r="J22" t="s">
        <v>91</v>
      </c>
    </row>
    <row r="23" spans="1:10" x14ac:dyDescent="0.2">
      <c r="A23" s="28">
        <v>208</v>
      </c>
      <c r="B23" s="18">
        <v>11.586301369863014</v>
      </c>
      <c r="C23" s="28" t="s">
        <v>9</v>
      </c>
      <c r="D23" s="5">
        <v>5</v>
      </c>
      <c r="E23" s="28">
        <v>0.85</v>
      </c>
      <c r="F23" s="5" t="s">
        <v>77</v>
      </c>
      <c r="G23" s="5" t="s">
        <v>51</v>
      </c>
      <c r="H23" s="5" t="s">
        <v>86</v>
      </c>
      <c r="I23" s="13" t="s">
        <v>118</v>
      </c>
      <c r="J23" t="s">
        <v>91</v>
      </c>
    </row>
    <row r="24" spans="1:10" x14ac:dyDescent="0.2">
      <c r="A24" s="28">
        <v>208</v>
      </c>
      <c r="B24" s="18">
        <v>11.586301369863014</v>
      </c>
      <c r="C24" s="28" t="s">
        <v>9</v>
      </c>
      <c r="D24" s="5">
        <v>8</v>
      </c>
      <c r="E24" s="28">
        <v>0.85</v>
      </c>
      <c r="F24" s="5" t="s">
        <v>78</v>
      </c>
      <c r="G24" s="5" t="s">
        <v>51</v>
      </c>
      <c r="H24" s="5" t="s">
        <v>86</v>
      </c>
      <c r="I24" s="13" t="s">
        <v>118</v>
      </c>
      <c r="J24" t="s">
        <v>91</v>
      </c>
    </row>
    <row r="25" spans="1:10" x14ac:dyDescent="0.2">
      <c r="A25" s="28">
        <v>208</v>
      </c>
      <c r="B25" s="18">
        <v>11.586301369863014</v>
      </c>
      <c r="C25" s="28" t="s">
        <v>9</v>
      </c>
      <c r="D25" s="5">
        <v>11</v>
      </c>
      <c r="E25" s="28">
        <v>0.85</v>
      </c>
      <c r="F25" s="5" t="s">
        <v>79</v>
      </c>
      <c r="G25" s="5" t="s">
        <v>51</v>
      </c>
      <c r="H25" s="5" t="s">
        <v>86</v>
      </c>
      <c r="I25" s="13" t="s">
        <v>118</v>
      </c>
      <c r="J25" t="s">
        <v>91</v>
      </c>
    </row>
    <row r="26" spans="1:10" x14ac:dyDescent="0.2">
      <c r="A26" s="28">
        <v>233</v>
      </c>
      <c r="B26" s="12">
        <v>12.405479452054795</v>
      </c>
      <c r="C26" s="28" t="s">
        <v>9</v>
      </c>
      <c r="D26" s="5">
        <v>5</v>
      </c>
      <c r="E26" s="28">
        <v>0.95</v>
      </c>
      <c r="F26" s="5" t="s">
        <v>74</v>
      </c>
      <c r="G26" s="5" t="s">
        <v>52</v>
      </c>
      <c r="H26" s="5" t="s">
        <v>86</v>
      </c>
      <c r="I26" s="11" t="s">
        <v>119</v>
      </c>
      <c r="J26" t="s">
        <v>91</v>
      </c>
    </row>
    <row r="27" spans="1:10" x14ac:dyDescent="0.2">
      <c r="A27" s="28">
        <v>233</v>
      </c>
      <c r="B27" s="12">
        <v>12.405479452054795</v>
      </c>
      <c r="C27" s="28" t="s">
        <v>9</v>
      </c>
      <c r="D27" s="5">
        <v>8</v>
      </c>
      <c r="E27" s="28">
        <v>0.75</v>
      </c>
      <c r="F27" s="5" t="s">
        <v>75</v>
      </c>
      <c r="G27" s="5" t="s">
        <v>52</v>
      </c>
      <c r="H27" s="5" t="s">
        <v>86</v>
      </c>
      <c r="I27" s="11" t="s">
        <v>119</v>
      </c>
      <c r="J27" t="s">
        <v>91</v>
      </c>
    </row>
    <row r="28" spans="1:10" x14ac:dyDescent="0.2">
      <c r="A28" s="28">
        <v>233</v>
      </c>
      <c r="B28" s="12">
        <v>12.405479452054795</v>
      </c>
      <c r="C28" s="28" t="s">
        <v>9</v>
      </c>
      <c r="D28" s="5">
        <v>11</v>
      </c>
      <c r="E28" s="28">
        <v>0.75</v>
      </c>
      <c r="F28" s="5" t="s">
        <v>76</v>
      </c>
      <c r="G28" s="5" t="s">
        <v>52</v>
      </c>
      <c r="H28" s="5" t="s">
        <v>86</v>
      </c>
      <c r="I28" s="11" t="s">
        <v>119</v>
      </c>
      <c r="J28" t="s">
        <v>91</v>
      </c>
    </row>
    <row r="29" spans="1:10" x14ac:dyDescent="0.2">
      <c r="A29" s="28">
        <v>233</v>
      </c>
      <c r="B29" s="12">
        <v>12.405479452054795</v>
      </c>
      <c r="C29" s="28" t="s">
        <v>9</v>
      </c>
      <c r="D29" s="5">
        <v>5</v>
      </c>
      <c r="E29" s="28">
        <v>0.9</v>
      </c>
      <c r="F29" s="5" t="s">
        <v>77</v>
      </c>
      <c r="G29" s="5" t="s">
        <v>51</v>
      </c>
      <c r="H29" s="5" t="s">
        <v>86</v>
      </c>
      <c r="I29" s="11" t="s">
        <v>119</v>
      </c>
      <c r="J29" t="s">
        <v>91</v>
      </c>
    </row>
    <row r="30" spans="1:10" x14ac:dyDescent="0.2">
      <c r="A30" s="28">
        <v>233</v>
      </c>
      <c r="B30" s="12">
        <v>12.405479452054795</v>
      </c>
      <c r="C30" s="28" t="s">
        <v>9</v>
      </c>
      <c r="D30" s="5">
        <v>8</v>
      </c>
      <c r="E30" s="28">
        <v>0.85</v>
      </c>
      <c r="F30" s="5" t="s">
        <v>78</v>
      </c>
      <c r="G30" s="5" t="s">
        <v>51</v>
      </c>
      <c r="H30" s="5" t="s">
        <v>86</v>
      </c>
      <c r="I30" s="11" t="s">
        <v>119</v>
      </c>
      <c r="J30" t="s">
        <v>91</v>
      </c>
    </row>
    <row r="31" spans="1:10" x14ac:dyDescent="0.2">
      <c r="A31" s="28">
        <v>233</v>
      </c>
      <c r="B31" s="12">
        <v>12.405479452054795</v>
      </c>
      <c r="C31" s="28" t="s">
        <v>9</v>
      </c>
      <c r="D31" s="5">
        <v>11</v>
      </c>
      <c r="E31" s="28">
        <v>0.9</v>
      </c>
      <c r="F31" s="5" t="s">
        <v>79</v>
      </c>
      <c r="G31" s="5" t="s">
        <v>51</v>
      </c>
      <c r="H31" s="5" t="s">
        <v>86</v>
      </c>
      <c r="I31" s="11" t="s">
        <v>119</v>
      </c>
      <c r="J31" t="s">
        <v>91</v>
      </c>
    </row>
    <row r="32" spans="1:10" x14ac:dyDescent="0.2">
      <c r="A32" s="28">
        <v>366</v>
      </c>
      <c r="B32" s="12">
        <v>12.821917808219178</v>
      </c>
      <c r="C32" s="28" t="s">
        <v>9</v>
      </c>
      <c r="D32" s="5">
        <v>5</v>
      </c>
      <c r="E32" s="28">
        <v>0.7</v>
      </c>
      <c r="F32" s="5" t="s">
        <v>74</v>
      </c>
      <c r="G32" s="5" t="s">
        <v>52</v>
      </c>
      <c r="H32" s="5" t="s">
        <v>86</v>
      </c>
      <c r="I32" s="11" t="s">
        <v>119</v>
      </c>
      <c r="J32" t="s">
        <v>91</v>
      </c>
    </row>
    <row r="33" spans="1:10" x14ac:dyDescent="0.2">
      <c r="A33" s="28">
        <v>366</v>
      </c>
      <c r="B33" s="12">
        <v>12.821917808219178</v>
      </c>
      <c r="C33" s="28" t="s">
        <v>9</v>
      </c>
      <c r="D33" s="5">
        <v>8</v>
      </c>
      <c r="E33" s="28">
        <v>0.85</v>
      </c>
      <c r="F33" s="5" t="s">
        <v>75</v>
      </c>
      <c r="G33" s="5" t="s">
        <v>52</v>
      </c>
      <c r="H33" s="5" t="s">
        <v>86</v>
      </c>
      <c r="I33" s="11" t="s">
        <v>119</v>
      </c>
      <c r="J33" t="s">
        <v>91</v>
      </c>
    </row>
    <row r="34" spans="1:10" x14ac:dyDescent="0.2">
      <c r="A34" s="28">
        <v>366</v>
      </c>
      <c r="B34" s="12">
        <v>12.821917808219178</v>
      </c>
      <c r="C34" s="28" t="s">
        <v>9</v>
      </c>
      <c r="D34" s="5">
        <v>11</v>
      </c>
      <c r="E34" s="28">
        <v>0.7</v>
      </c>
      <c r="F34" s="5" t="s">
        <v>76</v>
      </c>
      <c r="G34" s="5" t="s">
        <v>52</v>
      </c>
      <c r="H34" s="5" t="s">
        <v>86</v>
      </c>
      <c r="I34" s="11" t="s">
        <v>119</v>
      </c>
      <c r="J34" t="s">
        <v>91</v>
      </c>
    </row>
    <row r="35" spans="1:10" x14ac:dyDescent="0.2">
      <c r="A35" s="28">
        <v>366</v>
      </c>
      <c r="B35" s="12">
        <v>12.821917808219178</v>
      </c>
      <c r="C35" s="28" t="s">
        <v>9</v>
      </c>
      <c r="D35" s="5">
        <v>5</v>
      </c>
      <c r="E35" s="28">
        <v>0.85</v>
      </c>
      <c r="F35" s="5" t="s">
        <v>77</v>
      </c>
      <c r="G35" s="5" t="s">
        <v>51</v>
      </c>
      <c r="H35" s="5" t="s">
        <v>86</v>
      </c>
      <c r="I35" s="11" t="s">
        <v>119</v>
      </c>
      <c r="J35" t="s">
        <v>91</v>
      </c>
    </row>
    <row r="36" spans="1:10" x14ac:dyDescent="0.2">
      <c r="A36" s="28">
        <v>366</v>
      </c>
      <c r="B36" s="12">
        <v>12.821917808219178</v>
      </c>
      <c r="C36" s="28" t="s">
        <v>9</v>
      </c>
      <c r="D36" s="5">
        <v>8</v>
      </c>
      <c r="E36" s="28">
        <v>0.8</v>
      </c>
      <c r="F36" s="5" t="s">
        <v>78</v>
      </c>
      <c r="G36" s="5" t="s">
        <v>51</v>
      </c>
      <c r="H36" s="5" t="s">
        <v>86</v>
      </c>
      <c r="I36" s="11" t="s">
        <v>119</v>
      </c>
      <c r="J36" t="s">
        <v>91</v>
      </c>
    </row>
    <row r="37" spans="1:10" x14ac:dyDescent="0.2">
      <c r="A37" s="28">
        <v>366</v>
      </c>
      <c r="B37" s="12">
        <v>12.821917808219178</v>
      </c>
      <c r="C37" s="28" t="s">
        <v>9</v>
      </c>
      <c r="D37" s="5">
        <v>11</v>
      </c>
      <c r="E37" s="28">
        <v>0.75</v>
      </c>
      <c r="F37" s="5" t="s">
        <v>79</v>
      </c>
      <c r="G37" s="5" t="s">
        <v>51</v>
      </c>
      <c r="H37" s="5" t="s">
        <v>86</v>
      </c>
      <c r="I37" s="11" t="s">
        <v>119</v>
      </c>
      <c r="J37" t="s">
        <v>91</v>
      </c>
    </row>
    <row r="38" spans="1:10" x14ac:dyDescent="0.2">
      <c r="A38" s="28">
        <v>408</v>
      </c>
      <c r="B38" s="18">
        <v>13.920547945205479</v>
      </c>
      <c r="C38" s="28" t="s">
        <v>10</v>
      </c>
      <c r="D38" s="5">
        <v>5</v>
      </c>
      <c r="E38" s="28">
        <v>0.65</v>
      </c>
      <c r="F38" s="5" t="s">
        <v>74</v>
      </c>
      <c r="G38" s="5" t="s">
        <v>52</v>
      </c>
      <c r="H38" s="5" t="s">
        <v>86</v>
      </c>
      <c r="I38" s="11" t="s">
        <v>119</v>
      </c>
      <c r="J38" t="s">
        <v>91</v>
      </c>
    </row>
    <row r="39" spans="1:10" x14ac:dyDescent="0.2">
      <c r="A39" s="28">
        <v>408</v>
      </c>
      <c r="B39" s="18">
        <v>13.920547945205479</v>
      </c>
      <c r="C39" s="28" t="s">
        <v>10</v>
      </c>
      <c r="D39" s="5">
        <v>8</v>
      </c>
      <c r="E39" s="28">
        <v>0.55000000000000004</v>
      </c>
      <c r="F39" s="5" t="s">
        <v>75</v>
      </c>
      <c r="G39" s="5" t="s">
        <v>52</v>
      </c>
      <c r="H39" s="5" t="s">
        <v>86</v>
      </c>
      <c r="I39" s="11" t="s">
        <v>119</v>
      </c>
      <c r="J39" t="s">
        <v>91</v>
      </c>
    </row>
    <row r="40" spans="1:10" x14ac:dyDescent="0.2">
      <c r="A40" s="28">
        <v>408</v>
      </c>
      <c r="B40" s="18">
        <v>13.920547945205479</v>
      </c>
      <c r="C40" s="28" t="s">
        <v>10</v>
      </c>
      <c r="D40" s="5">
        <v>11</v>
      </c>
      <c r="E40" s="28">
        <v>0.55000000000000004</v>
      </c>
      <c r="F40" s="5" t="s">
        <v>76</v>
      </c>
      <c r="G40" s="5" t="s">
        <v>52</v>
      </c>
      <c r="H40" s="5" t="s">
        <v>86</v>
      </c>
      <c r="I40" s="11" t="s">
        <v>119</v>
      </c>
      <c r="J40" t="s">
        <v>91</v>
      </c>
    </row>
    <row r="41" spans="1:10" x14ac:dyDescent="0.2">
      <c r="A41" s="28">
        <v>408</v>
      </c>
      <c r="B41" s="18">
        <v>13.920547945205479</v>
      </c>
      <c r="C41" s="28" t="s">
        <v>10</v>
      </c>
      <c r="D41" s="5">
        <v>5</v>
      </c>
      <c r="E41" s="28">
        <v>0.75</v>
      </c>
      <c r="F41" s="5" t="s">
        <v>77</v>
      </c>
      <c r="G41" s="5" t="s">
        <v>51</v>
      </c>
      <c r="H41" s="5" t="s">
        <v>86</v>
      </c>
      <c r="I41" s="11" t="s">
        <v>119</v>
      </c>
      <c r="J41" t="s">
        <v>91</v>
      </c>
    </row>
    <row r="42" spans="1:10" x14ac:dyDescent="0.2">
      <c r="A42" s="28">
        <v>408</v>
      </c>
      <c r="B42" s="18">
        <v>13.920547945205479</v>
      </c>
      <c r="C42" s="28" t="s">
        <v>10</v>
      </c>
      <c r="D42" s="5">
        <v>8</v>
      </c>
      <c r="E42" s="28">
        <v>0.75</v>
      </c>
      <c r="F42" s="5" t="s">
        <v>78</v>
      </c>
      <c r="G42" s="5" t="s">
        <v>51</v>
      </c>
      <c r="H42" s="5" t="s">
        <v>86</v>
      </c>
      <c r="I42" s="11" t="s">
        <v>119</v>
      </c>
      <c r="J42" t="s">
        <v>91</v>
      </c>
    </row>
    <row r="43" spans="1:10" x14ac:dyDescent="0.2">
      <c r="A43" s="28">
        <v>408</v>
      </c>
      <c r="B43" s="18">
        <v>13.920547945205479</v>
      </c>
      <c r="C43" s="28" t="s">
        <v>10</v>
      </c>
      <c r="D43" s="5">
        <v>11</v>
      </c>
      <c r="E43" s="28">
        <v>0.7</v>
      </c>
      <c r="F43" s="5" t="s">
        <v>79</v>
      </c>
      <c r="G43" s="5" t="s">
        <v>51</v>
      </c>
      <c r="H43" s="5" t="s">
        <v>86</v>
      </c>
      <c r="I43" s="11" t="s">
        <v>119</v>
      </c>
      <c r="J43" t="s">
        <v>91</v>
      </c>
    </row>
    <row r="44" spans="1:10" x14ac:dyDescent="0.2">
      <c r="A44" s="28">
        <v>488</v>
      </c>
      <c r="B44" s="18">
        <v>11.268493150684931</v>
      </c>
      <c r="C44" s="28" t="s">
        <v>9</v>
      </c>
      <c r="D44" s="5">
        <v>5</v>
      </c>
      <c r="E44" s="28">
        <v>0.9</v>
      </c>
      <c r="F44" s="5" t="s">
        <v>74</v>
      </c>
      <c r="G44" s="5" t="s">
        <v>52</v>
      </c>
      <c r="H44" s="5" t="s">
        <v>86</v>
      </c>
      <c r="I44" s="13" t="s">
        <v>118</v>
      </c>
      <c r="J44" t="s">
        <v>94</v>
      </c>
    </row>
    <row r="45" spans="1:10" x14ac:dyDescent="0.2">
      <c r="A45" s="28">
        <v>488</v>
      </c>
      <c r="B45" s="18">
        <v>11.268493150684931</v>
      </c>
      <c r="C45" s="28" t="s">
        <v>9</v>
      </c>
      <c r="D45" s="5">
        <v>8</v>
      </c>
      <c r="E45" s="28">
        <v>0.7</v>
      </c>
      <c r="F45" s="5" t="s">
        <v>75</v>
      </c>
      <c r="G45" s="5" t="s">
        <v>52</v>
      </c>
      <c r="H45" s="5" t="s">
        <v>86</v>
      </c>
      <c r="I45" s="13" t="s">
        <v>118</v>
      </c>
      <c r="J45" t="s">
        <v>94</v>
      </c>
    </row>
    <row r="46" spans="1:10" x14ac:dyDescent="0.2">
      <c r="A46" s="28">
        <v>488</v>
      </c>
      <c r="B46" s="18">
        <v>11.268493150684931</v>
      </c>
      <c r="C46" s="28" t="s">
        <v>9</v>
      </c>
      <c r="D46" s="5">
        <v>11</v>
      </c>
      <c r="E46" s="28">
        <v>0.75</v>
      </c>
      <c r="F46" s="5" t="s">
        <v>76</v>
      </c>
      <c r="G46" s="5" t="s">
        <v>52</v>
      </c>
      <c r="H46" s="5" t="s">
        <v>86</v>
      </c>
      <c r="I46" s="13" t="s">
        <v>118</v>
      </c>
      <c r="J46" t="s">
        <v>94</v>
      </c>
    </row>
    <row r="47" spans="1:10" x14ac:dyDescent="0.2">
      <c r="A47" s="28">
        <v>488</v>
      </c>
      <c r="B47" s="18">
        <v>11.268493150684931</v>
      </c>
      <c r="C47" s="28" t="s">
        <v>9</v>
      </c>
      <c r="D47" s="5">
        <v>5</v>
      </c>
      <c r="E47" s="28">
        <v>0.7</v>
      </c>
      <c r="F47" s="5" t="s">
        <v>77</v>
      </c>
      <c r="G47" s="5" t="s">
        <v>51</v>
      </c>
      <c r="H47" s="5" t="s">
        <v>86</v>
      </c>
      <c r="I47" s="13" t="s">
        <v>118</v>
      </c>
      <c r="J47" t="s">
        <v>94</v>
      </c>
    </row>
    <row r="48" spans="1:10" x14ac:dyDescent="0.2">
      <c r="A48" s="28">
        <v>488</v>
      </c>
      <c r="B48" s="18">
        <v>11.268493150684931</v>
      </c>
      <c r="C48" s="28" t="s">
        <v>9</v>
      </c>
      <c r="D48" s="5">
        <v>8</v>
      </c>
      <c r="E48" s="28">
        <v>0.75</v>
      </c>
      <c r="F48" s="5" t="s">
        <v>78</v>
      </c>
      <c r="G48" s="5" t="s">
        <v>51</v>
      </c>
      <c r="H48" s="5" t="s">
        <v>86</v>
      </c>
      <c r="I48" s="13" t="s">
        <v>118</v>
      </c>
      <c r="J48" t="s">
        <v>94</v>
      </c>
    </row>
    <row r="49" spans="1:10" x14ac:dyDescent="0.2">
      <c r="A49" s="28">
        <v>488</v>
      </c>
      <c r="B49" s="18">
        <v>11.268493150684931</v>
      </c>
      <c r="C49" s="28" t="s">
        <v>9</v>
      </c>
      <c r="D49" s="5">
        <v>11</v>
      </c>
      <c r="E49" s="28">
        <v>0.7</v>
      </c>
      <c r="F49" s="5" t="s">
        <v>79</v>
      </c>
      <c r="G49" s="5" t="s">
        <v>51</v>
      </c>
      <c r="H49" s="5" t="s">
        <v>86</v>
      </c>
      <c r="I49" s="13" t="s">
        <v>118</v>
      </c>
      <c r="J49" t="s">
        <v>94</v>
      </c>
    </row>
    <row r="50" spans="1:10" x14ac:dyDescent="0.2">
      <c r="A50" s="28">
        <v>727</v>
      </c>
      <c r="B50" s="18">
        <v>11.671232876712329</v>
      </c>
      <c r="C50" s="28" t="s">
        <v>9</v>
      </c>
      <c r="D50" s="5">
        <v>5</v>
      </c>
      <c r="E50" s="28">
        <v>0.95</v>
      </c>
      <c r="F50" s="5" t="s">
        <v>74</v>
      </c>
      <c r="G50" s="5" t="s">
        <v>52</v>
      </c>
      <c r="H50" s="5" t="s">
        <v>86</v>
      </c>
      <c r="I50" s="13" t="s">
        <v>118</v>
      </c>
      <c r="J50" t="s">
        <v>91</v>
      </c>
    </row>
    <row r="51" spans="1:10" x14ac:dyDescent="0.2">
      <c r="A51" s="28">
        <v>727</v>
      </c>
      <c r="B51" s="18">
        <v>11.671232876712329</v>
      </c>
      <c r="C51" s="28" t="s">
        <v>9</v>
      </c>
      <c r="D51" s="5">
        <v>8</v>
      </c>
      <c r="E51" s="28">
        <v>0.9</v>
      </c>
      <c r="F51" s="5" t="s">
        <v>75</v>
      </c>
      <c r="G51" s="5" t="s">
        <v>52</v>
      </c>
      <c r="H51" s="5" t="s">
        <v>86</v>
      </c>
      <c r="I51" s="13" t="s">
        <v>118</v>
      </c>
      <c r="J51" t="s">
        <v>91</v>
      </c>
    </row>
    <row r="52" spans="1:10" x14ac:dyDescent="0.2">
      <c r="A52" s="28">
        <v>727</v>
      </c>
      <c r="B52" s="18">
        <v>11.671232876712329</v>
      </c>
      <c r="C52" s="28" t="s">
        <v>9</v>
      </c>
      <c r="D52" s="5">
        <v>11</v>
      </c>
      <c r="E52" s="28">
        <v>0.65</v>
      </c>
      <c r="F52" s="5" t="s">
        <v>76</v>
      </c>
      <c r="G52" s="5" t="s">
        <v>52</v>
      </c>
      <c r="H52" s="5" t="s">
        <v>86</v>
      </c>
      <c r="I52" s="13" t="s">
        <v>118</v>
      </c>
      <c r="J52" t="s">
        <v>91</v>
      </c>
    </row>
    <row r="53" spans="1:10" x14ac:dyDescent="0.2">
      <c r="A53" s="28">
        <v>727</v>
      </c>
      <c r="B53" s="18">
        <v>11.671232876712329</v>
      </c>
      <c r="C53" s="28" t="s">
        <v>9</v>
      </c>
      <c r="D53" s="5">
        <v>5</v>
      </c>
      <c r="E53" s="28">
        <v>0.9</v>
      </c>
      <c r="F53" s="5" t="s">
        <v>77</v>
      </c>
      <c r="G53" s="5" t="s">
        <v>51</v>
      </c>
      <c r="H53" s="5" t="s">
        <v>86</v>
      </c>
      <c r="I53" s="13" t="s">
        <v>118</v>
      </c>
      <c r="J53" t="s">
        <v>91</v>
      </c>
    </row>
    <row r="54" spans="1:10" x14ac:dyDescent="0.2">
      <c r="A54" s="28">
        <v>727</v>
      </c>
      <c r="B54" s="18">
        <v>11.671232876712329</v>
      </c>
      <c r="C54" s="28" t="s">
        <v>9</v>
      </c>
      <c r="D54" s="5">
        <v>8</v>
      </c>
      <c r="E54" s="28">
        <v>0.9</v>
      </c>
      <c r="F54" s="5" t="s">
        <v>78</v>
      </c>
      <c r="G54" s="5" t="s">
        <v>51</v>
      </c>
      <c r="H54" s="5" t="s">
        <v>86</v>
      </c>
      <c r="I54" s="13" t="s">
        <v>118</v>
      </c>
      <c r="J54" t="s">
        <v>91</v>
      </c>
    </row>
    <row r="55" spans="1:10" x14ac:dyDescent="0.2">
      <c r="A55" s="28">
        <v>727</v>
      </c>
      <c r="B55" s="18">
        <v>11.671232876712329</v>
      </c>
      <c r="C55" s="28" t="s">
        <v>9</v>
      </c>
      <c r="D55" s="5">
        <v>11</v>
      </c>
      <c r="E55" s="28">
        <v>0.85</v>
      </c>
      <c r="F55" s="5" t="s">
        <v>79</v>
      </c>
      <c r="G55" s="5" t="s">
        <v>51</v>
      </c>
      <c r="H55" s="5" t="s">
        <v>86</v>
      </c>
      <c r="I55" s="13" t="s">
        <v>118</v>
      </c>
      <c r="J55" t="s">
        <v>91</v>
      </c>
    </row>
    <row r="56" spans="1:10" x14ac:dyDescent="0.2">
      <c r="A56" s="28">
        <v>754</v>
      </c>
      <c r="B56" s="12">
        <v>12.882191780821918</v>
      </c>
      <c r="C56" s="28" t="s">
        <v>9</v>
      </c>
      <c r="D56" s="5">
        <v>5</v>
      </c>
      <c r="E56" s="28">
        <v>0.7</v>
      </c>
      <c r="F56" s="5" t="s">
        <v>74</v>
      </c>
      <c r="G56" s="5" t="s">
        <v>52</v>
      </c>
      <c r="H56" s="5" t="s">
        <v>86</v>
      </c>
      <c r="I56" s="11" t="s">
        <v>119</v>
      </c>
      <c r="J56" t="s">
        <v>91</v>
      </c>
    </row>
    <row r="57" spans="1:10" x14ac:dyDescent="0.2">
      <c r="A57" s="28">
        <v>754</v>
      </c>
      <c r="B57" s="12">
        <v>12.882191780821918</v>
      </c>
      <c r="C57" s="28" t="s">
        <v>9</v>
      </c>
      <c r="D57" s="5">
        <v>8</v>
      </c>
      <c r="E57" s="28">
        <v>0.7</v>
      </c>
      <c r="F57" s="5" t="s">
        <v>75</v>
      </c>
      <c r="G57" s="5" t="s">
        <v>52</v>
      </c>
      <c r="H57" s="5" t="s">
        <v>86</v>
      </c>
      <c r="I57" s="11" t="s">
        <v>119</v>
      </c>
      <c r="J57" t="s">
        <v>91</v>
      </c>
    </row>
    <row r="58" spans="1:10" x14ac:dyDescent="0.2">
      <c r="A58" s="28">
        <v>754</v>
      </c>
      <c r="B58" s="12">
        <v>12.882191780821918</v>
      </c>
      <c r="C58" s="28" t="s">
        <v>9</v>
      </c>
      <c r="D58" s="5">
        <v>11</v>
      </c>
      <c r="E58" s="28">
        <v>0.6</v>
      </c>
      <c r="F58" s="5" t="s">
        <v>76</v>
      </c>
      <c r="G58" s="5" t="s">
        <v>52</v>
      </c>
      <c r="H58" s="5" t="s">
        <v>86</v>
      </c>
      <c r="I58" s="11" t="s">
        <v>119</v>
      </c>
      <c r="J58" t="s">
        <v>91</v>
      </c>
    </row>
    <row r="59" spans="1:10" x14ac:dyDescent="0.2">
      <c r="A59" s="28">
        <v>754</v>
      </c>
      <c r="B59" s="12">
        <v>12.882191780821918</v>
      </c>
      <c r="C59" s="28" t="s">
        <v>9</v>
      </c>
      <c r="D59" s="5">
        <v>5</v>
      </c>
      <c r="E59" s="28">
        <v>0.9</v>
      </c>
      <c r="F59" s="5" t="s">
        <v>77</v>
      </c>
      <c r="G59" s="5" t="s">
        <v>51</v>
      </c>
      <c r="H59" s="5" t="s">
        <v>86</v>
      </c>
      <c r="I59" s="11" t="s">
        <v>119</v>
      </c>
      <c r="J59" t="s">
        <v>91</v>
      </c>
    </row>
    <row r="60" spans="1:10" x14ac:dyDescent="0.2">
      <c r="A60" s="28">
        <v>754</v>
      </c>
      <c r="B60" s="12">
        <v>12.882191780821918</v>
      </c>
      <c r="C60" s="28" t="s">
        <v>9</v>
      </c>
      <c r="D60" s="5">
        <v>8</v>
      </c>
      <c r="E60" s="28">
        <v>0.7</v>
      </c>
      <c r="F60" s="5" t="s">
        <v>78</v>
      </c>
      <c r="G60" s="5" t="s">
        <v>51</v>
      </c>
      <c r="H60" s="5" t="s">
        <v>86</v>
      </c>
      <c r="I60" s="11" t="s">
        <v>119</v>
      </c>
      <c r="J60" t="s">
        <v>91</v>
      </c>
    </row>
    <row r="61" spans="1:10" x14ac:dyDescent="0.2">
      <c r="A61" s="28">
        <v>754</v>
      </c>
      <c r="B61" s="12">
        <v>12.882191780821918</v>
      </c>
      <c r="C61" s="28" t="s">
        <v>9</v>
      </c>
      <c r="D61" s="5">
        <v>11</v>
      </c>
      <c r="E61" s="28">
        <v>0.7</v>
      </c>
      <c r="F61" s="5" t="s">
        <v>79</v>
      </c>
      <c r="G61" s="5" t="s">
        <v>51</v>
      </c>
      <c r="H61" s="5" t="s">
        <v>86</v>
      </c>
      <c r="I61" s="11" t="s">
        <v>119</v>
      </c>
      <c r="J61" t="s">
        <v>91</v>
      </c>
    </row>
    <row r="62" spans="1:10" x14ac:dyDescent="0.2">
      <c r="A62" s="28">
        <v>773</v>
      </c>
      <c r="B62" s="18">
        <v>12.106849315068493</v>
      </c>
      <c r="C62" s="28" t="s">
        <v>10</v>
      </c>
      <c r="D62" s="5">
        <v>5</v>
      </c>
      <c r="E62" s="28">
        <v>0.85</v>
      </c>
      <c r="F62" s="5" t="s">
        <v>74</v>
      </c>
      <c r="G62" s="5" t="s">
        <v>52</v>
      </c>
      <c r="H62" s="5" t="s">
        <v>86</v>
      </c>
      <c r="I62" s="11" t="s">
        <v>119</v>
      </c>
      <c r="J62" t="s">
        <v>91</v>
      </c>
    </row>
    <row r="63" spans="1:10" x14ac:dyDescent="0.2">
      <c r="A63" s="28">
        <v>773</v>
      </c>
      <c r="B63" s="18">
        <v>12.106849315068493</v>
      </c>
      <c r="C63" s="28" t="s">
        <v>10</v>
      </c>
      <c r="D63" s="5">
        <v>8</v>
      </c>
      <c r="E63" s="28">
        <v>0.95</v>
      </c>
      <c r="F63" s="5" t="s">
        <v>75</v>
      </c>
      <c r="G63" s="5" t="s">
        <v>52</v>
      </c>
      <c r="H63" s="5" t="s">
        <v>86</v>
      </c>
      <c r="I63" s="11" t="s">
        <v>119</v>
      </c>
      <c r="J63" t="s">
        <v>91</v>
      </c>
    </row>
    <row r="64" spans="1:10" x14ac:dyDescent="0.2">
      <c r="A64" s="28">
        <v>773</v>
      </c>
      <c r="B64" s="18">
        <v>12.106849315068493</v>
      </c>
      <c r="C64" s="28" t="s">
        <v>10</v>
      </c>
      <c r="D64" s="5">
        <v>11</v>
      </c>
      <c r="E64" s="28">
        <v>0.8</v>
      </c>
      <c r="F64" s="5" t="s">
        <v>76</v>
      </c>
      <c r="G64" s="5" t="s">
        <v>52</v>
      </c>
      <c r="H64" s="5" t="s">
        <v>86</v>
      </c>
      <c r="I64" s="11" t="s">
        <v>119</v>
      </c>
      <c r="J64" t="s">
        <v>91</v>
      </c>
    </row>
    <row r="65" spans="1:10" x14ac:dyDescent="0.2">
      <c r="A65" s="28">
        <v>773</v>
      </c>
      <c r="B65" s="18">
        <v>12.106849315068493</v>
      </c>
      <c r="C65" s="28" t="s">
        <v>10</v>
      </c>
      <c r="D65" s="5">
        <v>5</v>
      </c>
      <c r="E65" s="28">
        <v>0.95</v>
      </c>
      <c r="F65" s="5" t="s">
        <v>77</v>
      </c>
      <c r="G65" s="5" t="s">
        <v>51</v>
      </c>
      <c r="H65" s="5" t="s">
        <v>86</v>
      </c>
      <c r="I65" s="11" t="s">
        <v>119</v>
      </c>
      <c r="J65" t="s">
        <v>91</v>
      </c>
    </row>
    <row r="66" spans="1:10" x14ac:dyDescent="0.2">
      <c r="A66" s="28">
        <v>773</v>
      </c>
      <c r="B66" s="18">
        <v>12.106849315068493</v>
      </c>
      <c r="C66" s="28" t="s">
        <v>10</v>
      </c>
      <c r="D66" s="5">
        <v>8</v>
      </c>
      <c r="E66" s="28">
        <v>0.95</v>
      </c>
      <c r="F66" s="5" t="s">
        <v>78</v>
      </c>
      <c r="G66" s="5" t="s">
        <v>51</v>
      </c>
      <c r="H66" s="5" t="s">
        <v>86</v>
      </c>
      <c r="I66" s="11" t="s">
        <v>119</v>
      </c>
      <c r="J66" t="s">
        <v>91</v>
      </c>
    </row>
    <row r="67" spans="1:10" x14ac:dyDescent="0.2">
      <c r="A67" s="28">
        <v>773</v>
      </c>
      <c r="B67" s="18">
        <v>12.106849315068493</v>
      </c>
      <c r="C67" s="28" t="s">
        <v>10</v>
      </c>
      <c r="D67" s="5">
        <v>11</v>
      </c>
      <c r="E67" s="28">
        <v>0.8</v>
      </c>
      <c r="F67" s="5" t="s">
        <v>79</v>
      </c>
      <c r="G67" s="5" t="s">
        <v>51</v>
      </c>
      <c r="H67" s="5" t="s">
        <v>86</v>
      </c>
      <c r="I67" s="11" t="s">
        <v>119</v>
      </c>
      <c r="J67" t="s">
        <v>91</v>
      </c>
    </row>
    <row r="68" spans="1:10" x14ac:dyDescent="0.2">
      <c r="A68" s="28">
        <v>775</v>
      </c>
      <c r="B68" s="18">
        <v>11.561643835616438</v>
      </c>
      <c r="C68" s="28" t="s">
        <v>10</v>
      </c>
      <c r="D68" s="5">
        <v>5</v>
      </c>
      <c r="E68" s="28">
        <v>0.9</v>
      </c>
      <c r="F68" s="5" t="s">
        <v>74</v>
      </c>
      <c r="G68" s="5" t="s">
        <v>52</v>
      </c>
      <c r="H68" s="5" t="s">
        <v>86</v>
      </c>
      <c r="I68" s="13" t="s">
        <v>118</v>
      </c>
      <c r="J68" t="s">
        <v>91</v>
      </c>
    </row>
    <row r="69" spans="1:10" x14ac:dyDescent="0.2">
      <c r="A69" s="28">
        <v>775</v>
      </c>
      <c r="B69" s="18">
        <v>11.561643835616438</v>
      </c>
      <c r="C69" s="28" t="s">
        <v>10</v>
      </c>
      <c r="D69" s="5">
        <v>8</v>
      </c>
      <c r="E69" s="30">
        <v>0.9</v>
      </c>
      <c r="F69" s="5" t="s">
        <v>75</v>
      </c>
      <c r="G69" s="5" t="s">
        <v>52</v>
      </c>
      <c r="H69" s="5" t="s">
        <v>86</v>
      </c>
      <c r="I69" s="13" t="s">
        <v>118</v>
      </c>
      <c r="J69" t="s">
        <v>91</v>
      </c>
    </row>
    <row r="70" spans="1:10" x14ac:dyDescent="0.2">
      <c r="A70" s="28">
        <v>775</v>
      </c>
      <c r="B70" s="18">
        <v>11.561643835616438</v>
      </c>
      <c r="C70" s="28" t="s">
        <v>10</v>
      </c>
      <c r="D70" s="5">
        <v>11</v>
      </c>
      <c r="E70" s="28">
        <v>0.7</v>
      </c>
      <c r="F70" s="5" t="s">
        <v>76</v>
      </c>
      <c r="G70" s="5" t="s">
        <v>52</v>
      </c>
      <c r="H70" s="5" t="s">
        <v>86</v>
      </c>
      <c r="I70" s="13" t="s">
        <v>118</v>
      </c>
      <c r="J70" t="s">
        <v>91</v>
      </c>
    </row>
    <row r="71" spans="1:10" x14ac:dyDescent="0.2">
      <c r="A71" s="28">
        <v>775</v>
      </c>
      <c r="B71" s="18">
        <v>11.561643835616438</v>
      </c>
      <c r="C71" s="28" t="s">
        <v>10</v>
      </c>
      <c r="D71" s="5">
        <v>5</v>
      </c>
      <c r="E71" s="28">
        <v>0.75</v>
      </c>
      <c r="F71" s="5" t="s">
        <v>77</v>
      </c>
      <c r="G71" s="5" t="s">
        <v>51</v>
      </c>
      <c r="H71" s="5" t="s">
        <v>86</v>
      </c>
      <c r="I71" s="13" t="s">
        <v>118</v>
      </c>
      <c r="J71" t="s">
        <v>91</v>
      </c>
    </row>
    <row r="72" spans="1:10" x14ac:dyDescent="0.2">
      <c r="A72" s="28">
        <v>775</v>
      </c>
      <c r="B72" s="18">
        <v>11.561643835616438</v>
      </c>
      <c r="C72" s="28" t="s">
        <v>10</v>
      </c>
      <c r="D72" s="5">
        <v>8</v>
      </c>
      <c r="E72" s="30">
        <v>0.75</v>
      </c>
      <c r="F72" s="5" t="s">
        <v>78</v>
      </c>
      <c r="G72" s="5" t="s">
        <v>51</v>
      </c>
      <c r="H72" s="5" t="s">
        <v>86</v>
      </c>
      <c r="I72" s="13" t="s">
        <v>118</v>
      </c>
      <c r="J72" t="s">
        <v>91</v>
      </c>
    </row>
    <row r="73" spans="1:10" x14ac:dyDescent="0.2">
      <c r="A73" s="28">
        <v>775</v>
      </c>
      <c r="B73" s="18">
        <v>11.561643835616438</v>
      </c>
      <c r="C73" s="28" t="s">
        <v>10</v>
      </c>
      <c r="D73" s="5">
        <v>11</v>
      </c>
      <c r="E73" s="28">
        <v>0.85</v>
      </c>
      <c r="F73" s="5" t="s">
        <v>79</v>
      </c>
      <c r="G73" s="5" t="s">
        <v>51</v>
      </c>
      <c r="H73" s="5" t="s">
        <v>86</v>
      </c>
      <c r="I73" s="13" t="s">
        <v>118</v>
      </c>
      <c r="J73" t="s">
        <v>91</v>
      </c>
    </row>
    <row r="74" spans="1:10" x14ac:dyDescent="0.2">
      <c r="A74" s="28">
        <v>788</v>
      </c>
      <c r="B74" s="18">
        <v>11.624657534246575</v>
      </c>
      <c r="C74" s="28" t="s">
        <v>9</v>
      </c>
      <c r="D74" s="5">
        <v>5</v>
      </c>
      <c r="E74" s="28">
        <v>0.85</v>
      </c>
      <c r="F74" s="5" t="s">
        <v>74</v>
      </c>
      <c r="G74" s="5" t="s">
        <v>52</v>
      </c>
      <c r="H74" s="5" t="s">
        <v>86</v>
      </c>
      <c r="I74" s="13" t="s">
        <v>118</v>
      </c>
      <c r="J74" t="s">
        <v>91</v>
      </c>
    </row>
    <row r="75" spans="1:10" x14ac:dyDescent="0.2">
      <c r="A75" s="28">
        <v>788</v>
      </c>
      <c r="B75" s="18">
        <v>11.624657534246575</v>
      </c>
      <c r="C75" s="28" t="s">
        <v>9</v>
      </c>
      <c r="D75" s="5">
        <v>8</v>
      </c>
      <c r="E75" s="30">
        <v>0.85</v>
      </c>
      <c r="F75" s="5" t="s">
        <v>75</v>
      </c>
      <c r="G75" s="5" t="s">
        <v>52</v>
      </c>
      <c r="H75" s="5" t="s">
        <v>86</v>
      </c>
      <c r="I75" s="13" t="s">
        <v>118</v>
      </c>
      <c r="J75" t="s">
        <v>91</v>
      </c>
    </row>
    <row r="76" spans="1:10" x14ac:dyDescent="0.2">
      <c r="A76" s="28">
        <v>788</v>
      </c>
      <c r="B76" s="18">
        <v>11.624657534246575</v>
      </c>
      <c r="C76" s="28" t="s">
        <v>9</v>
      </c>
      <c r="D76" s="5">
        <v>11</v>
      </c>
      <c r="E76" s="28">
        <v>0.8</v>
      </c>
      <c r="F76" s="5" t="s">
        <v>76</v>
      </c>
      <c r="G76" s="5" t="s">
        <v>52</v>
      </c>
      <c r="H76" s="5" t="s">
        <v>86</v>
      </c>
      <c r="I76" s="13" t="s">
        <v>118</v>
      </c>
      <c r="J76" t="s">
        <v>91</v>
      </c>
    </row>
    <row r="77" spans="1:10" x14ac:dyDescent="0.2">
      <c r="A77" s="28">
        <v>788</v>
      </c>
      <c r="B77" s="18">
        <v>11.624657534246575</v>
      </c>
      <c r="C77" s="28" t="s">
        <v>9</v>
      </c>
      <c r="D77" s="5">
        <v>5</v>
      </c>
      <c r="E77" s="28">
        <v>0.9</v>
      </c>
      <c r="F77" s="5" t="s">
        <v>77</v>
      </c>
      <c r="G77" s="5" t="s">
        <v>51</v>
      </c>
      <c r="H77" s="5" t="s">
        <v>86</v>
      </c>
      <c r="I77" s="13" t="s">
        <v>118</v>
      </c>
      <c r="J77" t="s">
        <v>91</v>
      </c>
    </row>
    <row r="78" spans="1:10" x14ac:dyDescent="0.2">
      <c r="A78" s="28">
        <v>788</v>
      </c>
      <c r="B78" s="18">
        <v>11.624657534246575</v>
      </c>
      <c r="C78" s="28" t="s">
        <v>9</v>
      </c>
      <c r="D78" s="5">
        <v>8</v>
      </c>
      <c r="E78" s="30">
        <v>0.7</v>
      </c>
      <c r="F78" s="5" t="s">
        <v>78</v>
      </c>
      <c r="G78" s="5" t="s">
        <v>51</v>
      </c>
      <c r="H78" s="5" t="s">
        <v>86</v>
      </c>
      <c r="I78" s="13" t="s">
        <v>118</v>
      </c>
      <c r="J78" t="s">
        <v>91</v>
      </c>
    </row>
    <row r="79" spans="1:10" x14ac:dyDescent="0.2">
      <c r="A79" s="28">
        <v>788</v>
      </c>
      <c r="B79" s="18">
        <v>11.624657534246575</v>
      </c>
      <c r="C79" s="28" t="s">
        <v>9</v>
      </c>
      <c r="D79" s="5">
        <v>11</v>
      </c>
      <c r="E79" s="28">
        <v>0.75</v>
      </c>
      <c r="F79" s="5" t="s">
        <v>79</v>
      </c>
      <c r="G79" s="5" t="s">
        <v>51</v>
      </c>
      <c r="H79" s="5" t="s">
        <v>86</v>
      </c>
      <c r="I79" s="13" t="s">
        <v>118</v>
      </c>
      <c r="J79" t="s">
        <v>91</v>
      </c>
    </row>
    <row r="80" spans="1:10" x14ac:dyDescent="0.2">
      <c r="A80" s="28">
        <v>803</v>
      </c>
      <c r="B80" s="20">
        <v>12.043835616438356</v>
      </c>
      <c r="C80" s="28" t="s">
        <v>10</v>
      </c>
      <c r="D80" s="5">
        <v>5</v>
      </c>
      <c r="E80" s="28">
        <v>0.9</v>
      </c>
      <c r="F80" s="5" t="s">
        <v>74</v>
      </c>
      <c r="G80" s="5" t="s">
        <v>52</v>
      </c>
      <c r="H80" s="5" t="s">
        <v>86</v>
      </c>
      <c r="I80" s="11" t="s">
        <v>119</v>
      </c>
      <c r="J80" t="s">
        <v>91</v>
      </c>
    </row>
    <row r="81" spans="1:10" x14ac:dyDescent="0.2">
      <c r="A81" s="28">
        <v>803</v>
      </c>
      <c r="B81" s="20">
        <v>12.043835616438356</v>
      </c>
      <c r="C81" s="28" t="s">
        <v>10</v>
      </c>
      <c r="D81" s="5">
        <v>8</v>
      </c>
      <c r="E81" s="30">
        <v>0.75</v>
      </c>
      <c r="F81" s="5" t="s">
        <v>75</v>
      </c>
      <c r="G81" s="5" t="s">
        <v>52</v>
      </c>
      <c r="H81" s="5" t="s">
        <v>86</v>
      </c>
      <c r="I81" s="11" t="s">
        <v>119</v>
      </c>
      <c r="J81" t="s">
        <v>91</v>
      </c>
    </row>
    <row r="82" spans="1:10" x14ac:dyDescent="0.2">
      <c r="A82" s="28">
        <v>803</v>
      </c>
      <c r="B82" s="20">
        <v>12.043835616438356</v>
      </c>
      <c r="C82" s="28" t="s">
        <v>10</v>
      </c>
      <c r="D82" s="5">
        <v>11</v>
      </c>
      <c r="E82" s="28">
        <v>0.65</v>
      </c>
      <c r="F82" s="5" t="s">
        <v>76</v>
      </c>
      <c r="G82" s="5" t="s">
        <v>52</v>
      </c>
      <c r="H82" s="5" t="s">
        <v>86</v>
      </c>
      <c r="I82" s="11" t="s">
        <v>119</v>
      </c>
      <c r="J82" t="s">
        <v>91</v>
      </c>
    </row>
    <row r="83" spans="1:10" x14ac:dyDescent="0.2">
      <c r="A83" s="28">
        <v>803</v>
      </c>
      <c r="B83" s="20">
        <v>12.043835616438356</v>
      </c>
      <c r="C83" s="28" t="s">
        <v>10</v>
      </c>
      <c r="D83" s="5">
        <v>5</v>
      </c>
      <c r="E83" s="28">
        <v>1</v>
      </c>
      <c r="F83" s="5" t="s">
        <v>77</v>
      </c>
      <c r="G83" s="5" t="s">
        <v>51</v>
      </c>
      <c r="H83" s="5" t="s">
        <v>86</v>
      </c>
      <c r="I83" s="11" t="s">
        <v>119</v>
      </c>
      <c r="J83" t="s">
        <v>91</v>
      </c>
    </row>
    <row r="84" spans="1:10" x14ac:dyDescent="0.2">
      <c r="A84" s="28">
        <v>803</v>
      </c>
      <c r="B84" s="20">
        <v>12.043835616438356</v>
      </c>
      <c r="C84" s="28" t="s">
        <v>10</v>
      </c>
      <c r="D84" s="5">
        <v>8</v>
      </c>
      <c r="E84" s="30">
        <v>0.95</v>
      </c>
      <c r="F84" s="5" t="s">
        <v>78</v>
      </c>
      <c r="G84" s="5" t="s">
        <v>51</v>
      </c>
      <c r="H84" s="5" t="s">
        <v>86</v>
      </c>
      <c r="I84" s="11" t="s">
        <v>119</v>
      </c>
      <c r="J84" t="s">
        <v>91</v>
      </c>
    </row>
    <row r="85" spans="1:10" x14ac:dyDescent="0.2">
      <c r="A85" s="28">
        <v>803</v>
      </c>
      <c r="B85" s="20">
        <v>12.043835616438356</v>
      </c>
      <c r="C85" s="28" t="s">
        <v>10</v>
      </c>
      <c r="D85" s="5">
        <v>11</v>
      </c>
      <c r="E85" s="28">
        <v>0.85</v>
      </c>
      <c r="F85" s="5" t="s">
        <v>79</v>
      </c>
      <c r="G85" s="5" t="s">
        <v>51</v>
      </c>
      <c r="H85" s="5" t="s">
        <v>86</v>
      </c>
      <c r="I85" s="11" t="s">
        <v>119</v>
      </c>
      <c r="J85" t="s">
        <v>91</v>
      </c>
    </row>
    <row r="86" spans="1:10" x14ac:dyDescent="0.2">
      <c r="A86" s="28">
        <v>846</v>
      </c>
      <c r="B86" s="24">
        <v>13.83</v>
      </c>
      <c r="C86" s="28" t="s">
        <v>10</v>
      </c>
      <c r="D86" s="5">
        <v>5</v>
      </c>
      <c r="E86" s="28">
        <v>0.85</v>
      </c>
      <c r="F86" s="5" t="s">
        <v>74</v>
      </c>
      <c r="G86" s="5" t="s">
        <v>52</v>
      </c>
      <c r="H86" s="5" t="s">
        <v>86</v>
      </c>
      <c r="I86" s="11" t="s">
        <v>119</v>
      </c>
      <c r="J86" t="s">
        <v>91</v>
      </c>
    </row>
    <row r="87" spans="1:10" x14ac:dyDescent="0.2">
      <c r="A87" s="28">
        <v>846</v>
      </c>
      <c r="B87" s="24">
        <v>13.83</v>
      </c>
      <c r="C87" s="28" t="s">
        <v>10</v>
      </c>
      <c r="D87" s="5">
        <v>8</v>
      </c>
      <c r="E87" s="30">
        <v>0.75</v>
      </c>
      <c r="F87" s="5" t="s">
        <v>75</v>
      </c>
      <c r="G87" s="5" t="s">
        <v>52</v>
      </c>
      <c r="H87" s="5" t="s">
        <v>86</v>
      </c>
      <c r="I87" s="11" t="s">
        <v>119</v>
      </c>
      <c r="J87" t="s">
        <v>91</v>
      </c>
    </row>
    <row r="88" spans="1:10" x14ac:dyDescent="0.2">
      <c r="A88" s="28">
        <v>846</v>
      </c>
      <c r="B88" s="24">
        <v>13.83</v>
      </c>
      <c r="C88" s="28" t="s">
        <v>10</v>
      </c>
      <c r="D88" s="5">
        <v>11</v>
      </c>
      <c r="E88" s="28">
        <v>0.6</v>
      </c>
      <c r="F88" s="5" t="s">
        <v>76</v>
      </c>
      <c r="G88" s="5" t="s">
        <v>52</v>
      </c>
      <c r="H88" s="5" t="s">
        <v>86</v>
      </c>
      <c r="I88" s="11" t="s">
        <v>119</v>
      </c>
      <c r="J88" t="s">
        <v>91</v>
      </c>
    </row>
    <row r="89" spans="1:10" x14ac:dyDescent="0.2">
      <c r="A89" s="28">
        <v>846</v>
      </c>
      <c r="B89" s="24">
        <v>13.83</v>
      </c>
      <c r="C89" s="28" t="s">
        <v>10</v>
      </c>
      <c r="D89" s="5">
        <v>5</v>
      </c>
      <c r="E89" s="28">
        <v>0.9</v>
      </c>
      <c r="F89" s="5" t="s">
        <v>77</v>
      </c>
      <c r="G89" s="5" t="s">
        <v>51</v>
      </c>
      <c r="H89" s="5" t="s">
        <v>86</v>
      </c>
      <c r="I89" s="11" t="s">
        <v>119</v>
      </c>
      <c r="J89" t="s">
        <v>91</v>
      </c>
    </row>
    <row r="90" spans="1:10" x14ac:dyDescent="0.2">
      <c r="A90" s="28">
        <v>846</v>
      </c>
      <c r="B90" s="24">
        <v>13.83</v>
      </c>
      <c r="C90" s="28" t="s">
        <v>10</v>
      </c>
      <c r="D90" s="5">
        <v>8</v>
      </c>
      <c r="E90" s="30">
        <v>0.9</v>
      </c>
      <c r="F90" s="5" t="s">
        <v>78</v>
      </c>
      <c r="G90" s="5" t="s">
        <v>51</v>
      </c>
      <c r="H90" s="5" t="s">
        <v>86</v>
      </c>
      <c r="I90" s="11" t="s">
        <v>119</v>
      </c>
      <c r="J90" t="s">
        <v>91</v>
      </c>
    </row>
    <row r="91" spans="1:10" x14ac:dyDescent="0.2">
      <c r="A91" s="28">
        <v>846</v>
      </c>
      <c r="B91" s="24">
        <v>13.83</v>
      </c>
      <c r="C91" s="28" t="s">
        <v>10</v>
      </c>
      <c r="D91" s="5">
        <v>11</v>
      </c>
      <c r="E91" s="28">
        <v>0.95</v>
      </c>
      <c r="F91" s="5" t="s">
        <v>79</v>
      </c>
      <c r="G91" s="5" t="s">
        <v>51</v>
      </c>
      <c r="H91" s="5" t="s">
        <v>86</v>
      </c>
      <c r="I91" s="11" t="s">
        <v>119</v>
      </c>
      <c r="J91" t="s">
        <v>91</v>
      </c>
    </row>
    <row r="92" spans="1:10" x14ac:dyDescent="0.2">
      <c r="A92" s="28">
        <v>862</v>
      </c>
      <c r="B92" s="18">
        <v>11.493150684931507</v>
      </c>
      <c r="C92" s="28" t="s">
        <v>9</v>
      </c>
      <c r="D92" s="5">
        <v>5</v>
      </c>
      <c r="E92" s="28">
        <v>1</v>
      </c>
      <c r="F92" s="5" t="s">
        <v>74</v>
      </c>
      <c r="G92" s="5" t="s">
        <v>52</v>
      </c>
      <c r="H92" s="5" t="s">
        <v>86</v>
      </c>
      <c r="I92" s="13" t="s">
        <v>118</v>
      </c>
      <c r="J92" t="s">
        <v>91</v>
      </c>
    </row>
    <row r="93" spans="1:10" x14ac:dyDescent="0.2">
      <c r="A93" s="28">
        <v>862</v>
      </c>
      <c r="B93" s="18">
        <v>11.493150684931507</v>
      </c>
      <c r="C93" s="28" t="s">
        <v>9</v>
      </c>
      <c r="D93" s="5">
        <v>8</v>
      </c>
      <c r="E93" s="30">
        <v>0.9</v>
      </c>
      <c r="F93" s="5" t="s">
        <v>75</v>
      </c>
      <c r="G93" s="5" t="s">
        <v>52</v>
      </c>
      <c r="H93" s="5" t="s">
        <v>86</v>
      </c>
      <c r="I93" s="13" t="s">
        <v>118</v>
      </c>
      <c r="J93" t="s">
        <v>91</v>
      </c>
    </row>
    <row r="94" spans="1:10" x14ac:dyDescent="0.2">
      <c r="A94" s="28">
        <v>862</v>
      </c>
      <c r="B94" s="18">
        <v>11.493150684931507</v>
      </c>
      <c r="C94" s="28" t="s">
        <v>9</v>
      </c>
      <c r="D94" s="5">
        <v>11</v>
      </c>
      <c r="E94" s="28">
        <v>0.8</v>
      </c>
      <c r="F94" s="5" t="s">
        <v>76</v>
      </c>
      <c r="G94" s="5" t="s">
        <v>52</v>
      </c>
      <c r="H94" s="5" t="s">
        <v>86</v>
      </c>
      <c r="I94" s="13" t="s">
        <v>118</v>
      </c>
      <c r="J94" t="s">
        <v>91</v>
      </c>
    </row>
    <row r="95" spans="1:10" x14ac:dyDescent="0.2">
      <c r="A95" s="28">
        <v>862</v>
      </c>
      <c r="B95" s="18">
        <v>11.493150684931507</v>
      </c>
      <c r="C95" s="28" t="s">
        <v>9</v>
      </c>
      <c r="D95" s="5">
        <v>5</v>
      </c>
      <c r="E95" s="28">
        <v>0.85</v>
      </c>
      <c r="F95" s="5" t="s">
        <v>77</v>
      </c>
      <c r="G95" s="5" t="s">
        <v>51</v>
      </c>
      <c r="H95" s="5" t="s">
        <v>86</v>
      </c>
      <c r="I95" s="13" t="s">
        <v>118</v>
      </c>
      <c r="J95" t="s">
        <v>91</v>
      </c>
    </row>
    <row r="96" spans="1:10" x14ac:dyDescent="0.2">
      <c r="A96" s="28">
        <v>862</v>
      </c>
      <c r="B96" s="18">
        <v>11.493150684931507</v>
      </c>
      <c r="C96" s="28" t="s">
        <v>9</v>
      </c>
      <c r="D96" s="5">
        <v>8</v>
      </c>
      <c r="E96" s="30">
        <v>0.9</v>
      </c>
      <c r="F96" s="5" t="s">
        <v>78</v>
      </c>
      <c r="G96" s="5" t="s">
        <v>51</v>
      </c>
      <c r="H96" s="5" t="s">
        <v>86</v>
      </c>
      <c r="I96" s="13" t="s">
        <v>118</v>
      </c>
      <c r="J96" t="s">
        <v>91</v>
      </c>
    </row>
    <row r="97" spans="1:10" x14ac:dyDescent="0.2">
      <c r="A97" s="28">
        <v>862</v>
      </c>
      <c r="B97" s="18">
        <v>11.493150684931507</v>
      </c>
      <c r="C97" s="28" t="s">
        <v>9</v>
      </c>
      <c r="D97" s="5">
        <v>11</v>
      </c>
      <c r="E97" s="28">
        <v>0.75</v>
      </c>
      <c r="F97" s="5" t="s">
        <v>79</v>
      </c>
      <c r="G97" s="5" t="s">
        <v>51</v>
      </c>
      <c r="H97" s="5" t="s">
        <v>86</v>
      </c>
      <c r="I97" s="13" t="s">
        <v>118</v>
      </c>
      <c r="J97" t="s">
        <v>91</v>
      </c>
    </row>
    <row r="98" spans="1:10" x14ac:dyDescent="0.2">
      <c r="A98" s="28">
        <v>930</v>
      </c>
      <c r="B98" s="18">
        <v>13.698630136986301</v>
      </c>
      <c r="C98" s="28" t="s">
        <v>9</v>
      </c>
      <c r="D98" s="5">
        <v>5</v>
      </c>
      <c r="E98" s="28">
        <v>0.85</v>
      </c>
      <c r="F98" s="5" t="s">
        <v>74</v>
      </c>
      <c r="G98" s="5" t="s">
        <v>52</v>
      </c>
      <c r="H98" s="5" t="s">
        <v>86</v>
      </c>
      <c r="I98" s="11" t="s">
        <v>119</v>
      </c>
      <c r="J98" t="s">
        <v>91</v>
      </c>
    </row>
    <row r="99" spans="1:10" x14ac:dyDescent="0.2">
      <c r="A99" s="28">
        <v>930</v>
      </c>
      <c r="B99" s="18">
        <v>13.698630136986301</v>
      </c>
      <c r="C99" s="28" t="s">
        <v>9</v>
      </c>
      <c r="D99" s="5">
        <v>8</v>
      </c>
      <c r="E99" s="30">
        <v>0.75</v>
      </c>
      <c r="F99" s="5" t="s">
        <v>75</v>
      </c>
      <c r="G99" s="5" t="s">
        <v>52</v>
      </c>
      <c r="H99" s="5" t="s">
        <v>86</v>
      </c>
      <c r="I99" s="11" t="s">
        <v>119</v>
      </c>
      <c r="J99" t="s">
        <v>91</v>
      </c>
    </row>
    <row r="100" spans="1:10" x14ac:dyDescent="0.2">
      <c r="A100" s="28">
        <v>930</v>
      </c>
      <c r="B100" s="18">
        <v>13.698630136986301</v>
      </c>
      <c r="C100" s="28" t="s">
        <v>9</v>
      </c>
      <c r="D100" s="5">
        <v>11</v>
      </c>
      <c r="E100" s="28">
        <v>0.45</v>
      </c>
      <c r="F100" s="5" t="s">
        <v>76</v>
      </c>
      <c r="G100" s="5" t="s">
        <v>52</v>
      </c>
      <c r="H100" s="5" t="s">
        <v>86</v>
      </c>
      <c r="I100" s="11" t="s">
        <v>119</v>
      </c>
      <c r="J100" t="s">
        <v>91</v>
      </c>
    </row>
    <row r="101" spans="1:10" x14ac:dyDescent="0.2">
      <c r="A101" s="28">
        <v>930</v>
      </c>
      <c r="B101" s="18">
        <v>13.698630136986301</v>
      </c>
      <c r="C101" s="28" t="s">
        <v>9</v>
      </c>
      <c r="D101" s="5">
        <v>5</v>
      </c>
      <c r="E101" s="28">
        <v>0.95</v>
      </c>
      <c r="F101" s="5" t="s">
        <v>77</v>
      </c>
      <c r="G101" s="5" t="s">
        <v>51</v>
      </c>
      <c r="H101" s="5" t="s">
        <v>86</v>
      </c>
      <c r="I101" s="11" t="s">
        <v>119</v>
      </c>
      <c r="J101" t="s">
        <v>91</v>
      </c>
    </row>
    <row r="102" spans="1:10" x14ac:dyDescent="0.2">
      <c r="A102" s="28">
        <v>930</v>
      </c>
      <c r="B102" s="18">
        <v>13.698630136986301</v>
      </c>
      <c r="C102" s="28" t="s">
        <v>9</v>
      </c>
      <c r="D102" s="5">
        <v>8</v>
      </c>
      <c r="E102" s="30">
        <v>0.85</v>
      </c>
      <c r="F102" s="5" t="s">
        <v>78</v>
      </c>
      <c r="G102" s="5" t="s">
        <v>51</v>
      </c>
      <c r="H102" s="5" t="s">
        <v>86</v>
      </c>
      <c r="I102" s="11" t="s">
        <v>119</v>
      </c>
      <c r="J102" t="s">
        <v>91</v>
      </c>
    </row>
    <row r="103" spans="1:10" x14ac:dyDescent="0.2">
      <c r="A103" s="28">
        <v>930</v>
      </c>
      <c r="B103" s="18">
        <v>13.698630136986301</v>
      </c>
      <c r="C103" s="28" t="s">
        <v>9</v>
      </c>
      <c r="D103" s="5">
        <v>11</v>
      </c>
      <c r="E103" s="28">
        <v>0.8</v>
      </c>
      <c r="F103" s="5" t="s">
        <v>79</v>
      </c>
      <c r="G103" s="5" t="s">
        <v>51</v>
      </c>
      <c r="H103" s="5" t="s">
        <v>86</v>
      </c>
      <c r="I103" s="11" t="s">
        <v>119</v>
      </c>
      <c r="J103" t="s">
        <v>91</v>
      </c>
    </row>
    <row r="104" spans="1:10" x14ac:dyDescent="0.2">
      <c r="A104" s="28">
        <v>970</v>
      </c>
      <c r="B104" s="18">
        <v>10.32</v>
      </c>
      <c r="C104" s="28" t="s">
        <v>9</v>
      </c>
      <c r="D104" s="5">
        <v>5</v>
      </c>
      <c r="E104" s="28">
        <v>0.6</v>
      </c>
      <c r="F104" s="5" t="s">
        <v>74</v>
      </c>
      <c r="G104" s="5" t="s">
        <v>52</v>
      </c>
      <c r="H104" s="5" t="s">
        <v>86</v>
      </c>
      <c r="I104" s="13" t="s">
        <v>118</v>
      </c>
      <c r="J104" t="s">
        <v>95</v>
      </c>
    </row>
    <row r="105" spans="1:10" x14ac:dyDescent="0.2">
      <c r="A105" s="28">
        <v>970</v>
      </c>
      <c r="B105" s="18">
        <v>10.32</v>
      </c>
      <c r="C105" s="28" t="s">
        <v>9</v>
      </c>
      <c r="D105" s="5">
        <v>8</v>
      </c>
      <c r="E105" s="30">
        <v>0.45</v>
      </c>
      <c r="F105" s="5" t="s">
        <v>75</v>
      </c>
      <c r="G105" s="5" t="s">
        <v>52</v>
      </c>
      <c r="H105" s="5" t="s">
        <v>86</v>
      </c>
      <c r="I105" s="13" t="s">
        <v>118</v>
      </c>
      <c r="J105" t="s">
        <v>95</v>
      </c>
    </row>
    <row r="106" spans="1:10" x14ac:dyDescent="0.2">
      <c r="A106" s="28">
        <v>970</v>
      </c>
      <c r="B106" s="18">
        <v>10.32</v>
      </c>
      <c r="C106" s="28" t="s">
        <v>9</v>
      </c>
      <c r="D106" s="5">
        <v>11</v>
      </c>
      <c r="E106" s="28">
        <v>0.35</v>
      </c>
      <c r="F106" s="5" t="s">
        <v>76</v>
      </c>
      <c r="G106" s="5" t="s">
        <v>52</v>
      </c>
      <c r="H106" s="5" t="s">
        <v>86</v>
      </c>
      <c r="I106" s="13" t="s">
        <v>118</v>
      </c>
      <c r="J106" t="s">
        <v>95</v>
      </c>
    </row>
    <row r="107" spans="1:10" x14ac:dyDescent="0.2">
      <c r="A107" s="28">
        <v>970</v>
      </c>
      <c r="B107" s="18">
        <v>10.32</v>
      </c>
      <c r="C107" s="28" t="s">
        <v>9</v>
      </c>
      <c r="D107" s="5">
        <v>5</v>
      </c>
      <c r="E107" s="28">
        <v>0.8</v>
      </c>
      <c r="F107" s="5" t="s">
        <v>77</v>
      </c>
      <c r="G107" s="5" t="s">
        <v>51</v>
      </c>
      <c r="H107" s="5" t="s">
        <v>86</v>
      </c>
      <c r="I107" s="13" t="s">
        <v>118</v>
      </c>
      <c r="J107" t="s">
        <v>95</v>
      </c>
    </row>
    <row r="108" spans="1:10" x14ac:dyDescent="0.2">
      <c r="A108" s="28">
        <v>970</v>
      </c>
      <c r="B108" s="18">
        <v>10.32</v>
      </c>
      <c r="C108" s="28" t="s">
        <v>9</v>
      </c>
      <c r="D108" s="5">
        <v>8</v>
      </c>
      <c r="E108" s="30">
        <v>0.7</v>
      </c>
      <c r="F108" s="5" t="s">
        <v>78</v>
      </c>
      <c r="G108" s="5" t="s">
        <v>51</v>
      </c>
      <c r="H108" s="5" t="s">
        <v>86</v>
      </c>
      <c r="I108" s="13" t="s">
        <v>118</v>
      </c>
      <c r="J108" t="s">
        <v>95</v>
      </c>
    </row>
    <row r="109" spans="1:10" x14ac:dyDescent="0.2">
      <c r="A109" s="28">
        <v>970</v>
      </c>
      <c r="B109" s="18">
        <v>10.32</v>
      </c>
      <c r="C109" s="28" t="s">
        <v>9</v>
      </c>
      <c r="D109" s="5">
        <v>11</v>
      </c>
      <c r="E109" s="28">
        <v>0.45</v>
      </c>
      <c r="F109" s="5" t="s">
        <v>79</v>
      </c>
      <c r="G109" s="5" t="s">
        <v>51</v>
      </c>
      <c r="H109" s="5" t="s">
        <v>86</v>
      </c>
      <c r="I109" s="13" t="s">
        <v>118</v>
      </c>
      <c r="J109" t="s">
        <v>95</v>
      </c>
    </row>
    <row r="110" spans="1:10" x14ac:dyDescent="0.2">
      <c r="A110" s="28">
        <v>1021</v>
      </c>
      <c r="B110" s="18">
        <v>9.25</v>
      </c>
      <c r="C110" s="28" t="s">
        <v>10</v>
      </c>
      <c r="D110" s="5">
        <v>5</v>
      </c>
      <c r="E110" s="28">
        <v>0.75</v>
      </c>
      <c r="F110" s="5" t="s">
        <v>74</v>
      </c>
      <c r="G110" s="5" t="s">
        <v>52</v>
      </c>
      <c r="H110" s="5" t="s">
        <v>86</v>
      </c>
      <c r="I110" s="13" t="s">
        <v>118</v>
      </c>
      <c r="J110" t="s">
        <v>91</v>
      </c>
    </row>
    <row r="111" spans="1:10" x14ac:dyDescent="0.2">
      <c r="A111" s="28">
        <v>1021</v>
      </c>
      <c r="B111" s="18">
        <v>9.25</v>
      </c>
      <c r="C111" s="28" t="s">
        <v>10</v>
      </c>
      <c r="D111" s="5">
        <v>8</v>
      </c>
      <c r="E111" s="28">
        <v>0.75</v>
      </c>
      <c r="F111" s="5" t="s">
        <v>75</v>
      </c>
      <c r="G111" s="5" t="s">
        <v>52</v>
      </c>
      <c r="H111" s="5" t="s">
        <v>86</v>
      </c>
      <c r="I111" s="13" t="s">
        <v>118</v>
      </c>
      <c r="J111" t="s">
        <v>91</v>
      </c>
    </row>
    <row r="112" spans="1:10" x14ac:dyDescent="0.2">
      <c r="A112" s="28">
        <v>1021</v>
      </c>
      <c r="B112" s="18">
        <v>9.25</v>
      </c>
      <c r="C112" s="28" t="s">
        <v>10</v>
      </c>
      <c r="D112" s="5">
        <v>11</v>
      </c>
      <c r="E112" s="28">
        <v>0.55000000000000004</v>
      </c>
      <c r="F112" s="5" t="s">
        <v>76</v>
      </c>
      <c r="G112" s="5" t="s">
        <v>52</v>
      </c>
      <c r="H112" s="5" t="s">
        <v>86</v>
      </c>
      <c r="I112" s="13" t="s">
        <v>118</v>
      </c>
      <c r="J112" t="s">
        <v>91</v>
      </c>
    </row>
    <row r="113" spans="1:10" x14ac:dyDescent="0.2">
      <c r="A113" s="28">
        <v>1021</v>
      </c>
      <c r="B113" s="18">
        <v>9.25</v>
      </c>
      <c r="C113" s="28" t="s">
        <v>10</v>
      </c>
      <c r="D113" s="5">
        <v>5</v>
      </c>
      <c r="E113" s="28">
        <v>0.9</v>
      </c>
      <c r="F113" s="5" t="s">
        <v>77</v>
      </c>
      <c r="G113" s="5" t="s">
        <v>51</v>
      </c>
      <c r="H113" s="5" t="s">
        <v>86</v>
      </c>
      <c r="I113" s="13" t="s">
        <v>118</v>
      </c>
      <c r="J113" t="s">
        <v>91</v>
      </c>
    </row>
    <row r="114" spans="1:10" x14ac:dyDescent="0.2">
      <c r="A114" s="28">
        <v>1021</v>
      </c>
      <c r="B114" s="18">
        <v>9.25</v>
      </c>
      <c r="C114" s="28" t="s">
        <v>10</v>
      </c>
      <c r="D114" s="5">
        <v>8</v>
      </c>
      <c r="E114" s="28">
        <v>0.85</v>
      </c>
      <c r="F114" s="5" t="s">
        <v>78</v>
      </c>
      <c r="G114" s="5" t="s">
        <v>51</v>
      </c>
      <c r="H114" s="5" t="s">
        <v>86</v>
      </c>
      <c r="I114" s="13" t="s">
        <v>118</v>
      </c>
      <c r="J114" t="s">
        <v>91</v>
      </c>
    </row>
    <row r="115" spans="1:10" x14ac:dyDescent="0.2">
      <c r="A115" s="28">
        <v>1021</v>
      </c>
      <c r="B115" s="18">
        <v>9.25</v>
      </c>
      <c r="C115" s="28" t="s">
        <v>10</v>
      </c>
      <c r="D115" s="5">
        <v>11</v>
      </c>
      <c r="E115" s="28">
        <v>0.9</v>
      </c>
      <c r="F115" s="5" t="s">
        <v>79</v>
      </c>
      <c r="G115" s="5" t="s">
        <v>51</v>
      </c>
      <c r="H115" s="5" t="s">
        <v>86</v>
      </c>
      <c r="I115" s="13" t="s">
        <v>118</v>
      </c>
      <c r="J115" t="s">
        <v>91</v>
      </c>
    </row>
    <row r="116" spans="1:10" x14ac:dyDescent="0.2">
      <c r="A116" s="28">
        <v>1024</v>
      </c>
      <c r="B116" s="18">
        <v>12.043835616438356</v>
      </c>
      <c r="C116" s="28" t="s">
        <v>9</v>
      </c>
      <c r="D116" s="5">
        <v>5</v>
      </c>
      <c r="E116" s="28">
        <v>1</v>
      </c>
      <c r="F116" s="5" t="s">
        <v>74</v>
      </c>
      <c r="G116" s="5" t="s">
        <v>52</v>
      </c>
      <c r="H116" s="5" t="s">
        <v>86</v>
      </c>
      <c r="I116" s="11" t="s">
        <v>119</v>
      </c>
      <c r="J116" t="s">
        <v>91</v>
      </c>
    </row>
    <row r="117" spans="1:10" x14ac:dyDescent="0.2">
      <c r="A117" s="28">
        <v>1024</v>
      </c>
      <c r="B117" s="18">
        <v>12.043835616438356</v>
      </c>
      <c r="C117" s="28" t="s">
        <v>9</v>
      </c>
      <c r="D117" s="5">
        <v>8</v>
      </c>
      <c r="E117" s="28">
        <v>0.85</v>
      </c>
      <c r="F117" s="5" t="s">
        <v>75</v>
      </c>
      <c r="G117" s="5" t="s">
        <v>52</v>
      </c>
      <c r="H117" s="5" t="s">
        <v>86</v>
      </c>
      <c r="I117" s="11" t="s">
        <v>119</v>
      </c>
      <c r="J117" t="s">
        <v>91</v>
      </c>
    </row>
    <row r="118" spans="1:10" x14ac:dyDescent="0.2">
      <c r="A118" s="28">
        <v>1024</v>
      </c>
      <c r="B118" s="18">
        <v>12.043835616438356</v>
      </c>
      <c r="C118" s="28" t="s">
        <v>9</v>
      </c>
      <c r="D118" s="5">
        <v>11</v>
      </c>
      <c r="E118" s="28">
        <v>0.8</v>
      </c>
      <c r="F118" s="5" t="s">
        <v>76</v>
      </c>
      <c r="G118" s="5" t="s">
        <v>52</v>
      </c>
      <c r="H118" s="5" t="s">
        <v>86</v>
      </c>
      <c r="I118" s="11" t="s">
        <v>119</v>
      </c>
      <c r="J118" t="s">
        <v>91</v>
      </c>
    </row>
    <row r="119" spans="1:10" x14ac:dyDescent="0.2">
      <c r="A119" s="28">
        <v>1024</v>
      </c>
      <c r="B119" s="18">
        <v>12.043835616438356</v>
      </c>
      <c r="C119" s="28" t="s">
        <v>9</v>
      </c>
      <c r="D119" s="5">
        <v>5</v>
      </c>
      <c r="E119" s="28">
        <v>0.9</v>
      </c>
      <c r="F119" s="5" t="s">
        <v>77</v>
      </c>
      <c r="G119" s="5" t="s">
        <v>51</v>
      </c>
      <c r="H119" s="5" t="s">
        <v>86</v>
      </c>
      <c r="I119" s="11" t="s">
        <v>119</v>
      </c>
      <c r="J119" t="s">
        <v>91</v>
      </c>
    </row>
    <row r="120" spans="1:10" x14ac:dyDescent="0.2">
      <c r="A120" s="28">
        <v>1024</v>
      </c>
      <c r="B120" s="18">
        <v>12.043835616438356</v>
      </c>
      <c r="C120" s="28" t="s">
        <v>9</v>
      </c>
      <c r="D120" s="5">
        <v>8</v>
      </c>
      <c r="E120" s="28">
        <v>0.95</v>
      </c>
      <c r="F120" s="5" t="s">
        <v>78</v>
      </c>
      <c r="G120" s="5" t="s">
        <v>51</v>
      </c>
      <c r="H120" s="5" t="s">
        <v>86</v>
      </c>
      <c r="I120" s="11" t="s">
        <v>119</v>
      </c>
      <c r="J120" t="s">
        <v>91</v>
      </c>
    </row>
    <row r="121" spans="1:10" x14ac:dyDescent="0.2">
      <c r="A121" s="28">
        <v>1024</v>
      </c>
      <c r="B121" s="18">
        <v>12.043835616438356</v>
      </c>
      <c r="C121" s="28" t="s">
        <v>9</v>
      </c>
      <c r="D121" s="5">
        <v>11</v>
      </c>
      <c r="E121" s="28">
        <v>0.8</v>
      </c>
      <c r="F121" s="5" t="s">
        <v>79</v>
      </c>
      <c r="G121" s="5" t="s">
        <v>51</v>
      </c>
      <c r="H121" s="5" t="s">
        <v>86</v>
      </c>
      <c r="I121" s="11" t="s">
        <v>119</v>
      </c>
      <c r="J121" t="s">
        <v>91</v>
      </c>
    </row>
    <row r="122" spans="1:10" x14ac:dyDescent="0.2">
      <c r="A122" s="28">
        <v>1122</v>
      </c>
      <c r="B122" s="18">
        <v>6.78</v>
      </c>
      <c r="C122" s="28" t="s">
        <v>10</v>
      </c>
      <c r="D122" s="5">
        <v>5</v>
      </c>
      <c r="E122" s="28">
        <v>0.65</v>
      </c>
      <c r="F122" s="5" t="s">
        <v>74</v>
      </c>
      <c r="G122" s="5" t="s">
        <v>52</v>
      </c>
      <c r="H122" s="5" t="s">
        <v>85</v>
      </c>
      <c r="I122" s="11" t="s">
        <v>116</v>
      </c>
      <c r="J122" t="s">
        <v>91</v>
      </c>
    </row>
    <row r="123" spans="1:10" x14ac:dyDescent="0.2">
      <c r="A123" s="28">
        <v>1122</v>
      </c>
      <c r="B123" s="18">
        <v>6.78</v>
      </c>
      <c r="C123" s="28" t="s">
        <v>10</v>
      </c>
      <c r="D123" s="5">
        <v>8</v>
      </c>
      <c r="E123" s="28">
        <v>0.76</v>
      </c>
      <c r="F123" s="5" t="s">
        <v>75</v>
      </c>
      <c r="G123" s="5" t="s">
        <v>52</v>
      </c>
      <c r="H123" s="5" t="s">
        <v>85</v>
      </c>
      <c r="I123" s="11" t="s">
        <v>116</v>
      </c>
      <c r="J123" t="s">
        <v>91</v>
      </c>
    </row>
    <row r="124" spans="1:10" x14ac:dyDescent="0.2">
      <c r="A124" s="28">
        <v>1122</v>
      </c>
      <c r="B124" s="18">
        <v>6.78</v>
      </c>
      <c r="C124" s="28" t="s">
        <v>10</v>
      </c>
      <c r="D124" s="5">
        <v>11</v>
      </c>
      <c r="E124" s="28">
        <v>0.4</v>
      </c>
      <c r="F124" s="5" t="s">
        <v>76</v>
      </c>
      <c r="G124" s="5" t="s">
        <v>52</v>
      </c>
      <c r="H124" s="5" t="s">
        <v>85</v>
      </c>
      <c r="I124" s="11" t="s">
        <v>116</v>
      </c>
      <c r="J124" t="s">
        <v>91</v>
      </c>
    </row>
    <row r="125" spans="1:10" x14ac:dyDescent="0.2">
      <c r="A125" s="28">
        <v>1122</v>
      </c>
      <c r="B125" s="18">
        <v>6.78</v>
      </c>
      <c r="C125" s="28" t="s">
        <v>10</v>
      </c>
      <c r="D125" s="5">
        <v>5</v>
      </c>
      <c r="E125" s="28">
        <v>0.84</v>
      </c>
      <c r="F125" s="5" t="s">
        <v>77</v>
      </c>
      <c r="G125" s="5" t="s">
        <v>51</v>
      </c>
      <c r="H125" s="5" t="s">
        <v>85</v>
      </c>
      <c r="I125" s="11" t="s">
        <v>116</v>
      </c>
      <c r="J125" t="s">
        <v>91</v>
      </c>
    </row>
    <row r="126" spans="1:10" x14ac:dyDescent="0.2">
      <c r="A126" s="28">
        <v>1122</v>
      </c>
      <c r="B126" s="18">
        <v>6.78</v>
      </c>
      <c r="C126" s="28" t="s">
        <v>10</v>
      </c>
      <c r="D126" s="5">
        <v>8</v>
      </c>
      <c r="E126" s="28">
        <v>0.84</v>
      </c>
      <c r="F126" s="5" t="s">
        <v>78</v>
      </c>
      <c r="G126" s="5" t="s">
        <v>51</v>
      </c>
      <c r="H126" s="5" t="s">
        <v>85</v>
      </c>
      <c r="I126" s="11" t="s">
        <v>116</v>
      </c>
      <c r="J126" t="s">
        <v>91</v>
      </c>
    </row>
    <row r="127" spans="1:10" x14ac:dyDescent="0.2">
      <c r="A127" s="28">
        <v>1122</v>
      </c>
      <c r="B127" s="18">
        <v>6.78</v>
      </c>
      <c r="C127" s="28" t="s">
        <v>10</v>
      </c>
      <c r="D127" s="5">
        <v>11</v>
      </c>
      <c r="E127" s="28">
        <v>0.6</v>
      </c>
      <c r="F127" s="5" t="s">
        <v>79</v>
      </c>
      <c r="G127" s="5" t="s">
        <v>51</v>
      </c>
      <c r="H127" s="5" t="s">
        <v>85</v>
      </c>
      <c r="I127" s="11" t="s">
        <v>116</v>
      </c>
      <c r="J127" t="s">
        <v>91</v>
      </c>
    </row>
    <row r="128" spans="1:10" x14ac:dyDescent="0.2">
      <c r="A128" s="28">
        <v>1193</v>
      </c>
      <c r="B128" s="18">
        <v>13.931506849315069</v>
      </c>
      <c r="C128" s="28" t="s">
        <v>10</v>
      </c>
      <c r="D128" s="5">
        <v>5</v>
      </c>
      <c r="E128" s="28">
        <v>0.9</v>
      </c>
      <c r="F128" s="5" t="s">
        <v>74</v>
      </c>
      <c r="G128" s="5" t="s">
        <v>52</v>
      </c>
      <c r="H128" s="5" t="s">
        <v>86</v>
      </c>
      <c r="I128" s="11" t="s">
        <v>119</v>
      </c>
      <c r="J128" t="s">
        <v>96</v>
      </c>
    </row>
    <row r="129" spans="1:10" x14ac:dyDescent="0.2">
      <c r="A129" s="28">
        <v>1193</v>
      </c>
      <c r="B129" s="18">
        <v>13.931506849315069</v>
      </c>
      <c r="C129" s="28" t="s">
        <v>10</v>
      </c>
      <c r="D129" s="5">
        <v>8</v>
      </c>
      <c r="E129" s="28">
        <v>0.75</v>
      </c>
      <c r="F129" s="5" t="s">
        <v>75</v>
      </c>
      <c r="G129" s="5" t="s">
        <v>52</v>
      </c>
      <c r="H129" s="5" t="s">
        <v>86</v>
      </c>
      <c r="I129" s="11" t="s">
        <v>119</v>
      </c>
      <c r="J129" t="s">
        <v>96</v>
      </c>
    </row>
    <row r="130" spans="1:10" x14ac:dyDescent="0.2">
      <c r="A130" s="28">
        <v>1193</v>
      </c>
      <c r="B130" s="18">
        <v>13.931506849315069</v>
      </c>
      <c r="C130" s="28" t="s">
        <v>10</v>
      </c>
      <c r="D130" s="5">
        <v>11</v>
      </c>
      <c r="E130" s="28">
        <v>0.65</v>
      </c>
      <c r="F130" s="5" t="s">
        <v>76</v>
      </c>
      <c r="G130" s="5" t="s">
        <v>52</v>
      </c>
      <c r="H130" s="5" t="s">
        <v>86</v>
      </c>
      <c r="I130" s="11" t="s">
        <v>119</v>
      </c>
      <c r="J130" t="s">
        <v>96</v>
      </c>
    </row>
    <row r="131" spans="1:10" x14ac:dyDescent="0.2">
      <c r="A131" s="28">
        <v>1193</v>
      </c>
      <c r="B131" s="18">
        <v>13.931506849315069</v>
      </c>
      <c r="C131" s="28" t="s">
        <v>10</v>
      </c>
      <c r="D131" s="5">
        <v>5</v>
      </c>
      <c r="E131" s="28">
        <v>0.9</v>
      </c>
      <c r="F131" s="5" t="s">
        <v>77</v>
      </c>
      <c r="G131" s="5" t="s">
        <v>51</v>
      </c>
      <c r="H131" s="5" t="s">
        <v>86</v>
      </c>
      <c r="I131" s="11" t="s">
        <v>119</v>
      </c>
      <c r="J131" t="s">
        <v>96</v>
      </c>
    </row>
    <row r="132" spans="1:10" x14ac:dyDescent="0.2">
      <c r="A132" s="28">
        <v>1193</v>
      </c>
      <c r="B132" s="18">
        <v>13.931506849315069</v>
      </c>
      <c r="C132" s="28" t="s">
        <v>10</v>
      </c>
      <c r="D132" s="5">
        <v>8</v>
      </c>
      <c r="E132" s="28">
        <v>0.8</v>
      </c>
      <c r="F132" s="5" t="s">
        <v>78</v>
      </c>
      <c r="G132" s="5" t="s">
        <v>51</v>
      </c>
      <c r="H132" s="5" t="s">
        <v>86</v>
      </c>
      <c r="I132" s="11" t="s">
        <v>119</v>
      </c>
      <c r="J132" t="s">
        <v>96</v>
      </c>
    </row>
    <row r="133" spans="1:10" x14ac:dyDescent="0.2">
      <c r="A133" s="28">
        <v>1193</v>
      </c>
      <c r="B133" s="18">
        <v>13.931506849315069</v>
      </c>
      <c r="C133" s="28" t="s">
        <v>10</v>
      </c>
      <c r="D133" s="5">
        <v>11</v>
      </c>
      <c r="E133" s="28">
        <v>0.85</v>
      </c>
      <c r="F133" s="5" t="s">
        <v>79</v>
      </c>
      <c r="G133" s="5" t="s">
        <v>51</v>
      </c>
      <c r="H133" s="5" t="s">
        <v>86</v>
      </c>
      <c r="I133" s="11" t="s">
        <v>119</v>
      </c>
      <c r="J133" t="s">
        <v>96</v>
      </c>
    </row>
    <row r="134" spans="1:10" x14ac:dyDescent="0.2">
      <c r="A134" s="28">
        <v>1206</v>
      </c>
      <c r="B134" s="18">
        <v>7.09</v>
      </c>
      <c r="C134" s="28" t="s">
        <v>10</v>
      </c>
      <c r="D134" s="5">
        <v>5</v>
      </c>
      <c r="E134" s="28">
        <v>0.75</v>
      </c>
      <c r="F134" s="5" t="s">
        <v>74</v>
      </c>
      <c r="G134" s="5" t="s">
        <v>52</v>
      </c>
      <c r="H134" s="5" t="s">
        <v>85</v>
      </c>
      <c r="I134" s="11" t="s">
        <v>116</v>
      </c>
      <c r="J134" t="s">
        <v>91</v>
      </c>
    </row>
    <row r="135" spans="1:10" x14ac:dyDescent="0.2">
      <c r="A135" s="28">
        <v>1206</v>
      </c>
      <c r="B135" s="18">
        <v>7.09</v>
      </c>
      <c r="C135" s="28" t="s">
        <v>10</v>
      </c>
      <c r="D135" s="5">
        <v>8</v>
      </c>
      <c r="E135" s="28">
        <v>0.65</v>
      </c>
      <c r="F135" s="5" t="s">
        <v>75</v>
      </c>
      <c r="G135" s="5" t="s">
        <v>52</v>
      </c>
      <c r="H135" s="5" t="s">
        <v>85</v>
      </c>
      <c r="I135" s="11" t="s">
        <v>116</v>
      </c>
      <c r="J135" t="s">
        <v>91</v>
      </c>
    </row>
    <row r="136" spans="1:10" x14ac:dyDescent="0.2">
      <c r="A136" s="28">
        <v>1206</v>
      </c>
      <c r="B136" s="18">
        <v>7.09</v>
      </c>
      <c r="C136" s="28" t="s">
        <v>10</v>
      </c>
      <c r="D136" s="5">
        <v>11</v>
      </c>
      <c r="E136" s="28">
        <v>0.35</v>
      </c>
      <c r="F136" s="5" t="s">
        <v>76</v>
      </c>
      <c r="G136" s="5" t="s">
        <v>52</v>
      </c>
      <c r="H136" s="5" t="s">
        <v>85</v>
      </c>
      <c r="I136" s="11" t="s">
        <v>116</v>
      </c>
      <c r="J136" t="s">
        <v>91</v>
      </c>
    </row>
    <row r="137" spans="1:10" x14ac:dyDescent="0.2">
      <c r="A137" s="28">
        <v>1206</v>
      </c>
      <c r="B137" s="18">
        <v>7.09</v>
      </c>
      <c r="C137" s="28" t="s">
        <v>10</v>
      </c>
      <c r="D137" s="5">
        <v>5</v>
      </c>
      <c r="E137" s="28">
        <v>0.8</v>
      </c>
      <c r="F137" s="5" t="s">
        <v>77</v>
      </c>
      <c r="G137" s="5" t="s">
        <v>51</v>
      </c>
      <c r="H137" s="5" t="s">
        <v>85</v>
      </c>
      <c r="I137" s="11" t="s">
        <v>116</v>
      </c>
      <c r="J137" t="s">
        <v>91</v>
      </c>
    </row>
    <row r="138" spans="1:10" x14ac:dyDescent="0.2">
      <c r="A138" s="28">
        <v>1206</v>
      </c>
      <c r="B138" s="18">
        <v>7.09</v>
      </c>
      <c r="C138" s="28" t="s">
        <v>10</v>
      </c>
      <c r="D138" s="5">
        <v>8</v>
      </c>
      <c r="E138" s="28">
        <v>0.8</v>
      </c>
      <c r="F138" s="5" t="s">
        <v>78</v>
      </c>
      <c r="G138" s="5" t="s">
        <v>51</v>
      </c>
      <c r="H138" s="5" t="s">
        <v>85</v>
      </c>
      <c r="I138" s="11" t="s">
        <v>116</v>
      </c>
      <c r="J138" t="s">
        <v>91</v>
      </c>
    </row>
    <row r="139" spans="1:10" x14ac:dyDescent="0.2">
      <c r="A139" s="28">
        <v>1206</v>
      </c>
      <c r="B139" s="18">
        <v>7.09</v>
      </c>
      <c r="C139" s="28" t="s">
        <v>10</v>
      </c>
      <c r="D139" s="5">
        <v>11</v>
      </c>
      <c r="E139" s="28">
        <v>0.6</v>
      </c>
      <c r="F139" s="5" t="s">
        <v>79</v>
      </c>
      <c r="G139" s="5" t="s">
        <v>51</v>
      </c>
      <c r="H139" s="5" t="s">
        <v>85</v>
      </c>
      <c r="I139" s="11" t="s">
        <v>116</v>
      </c>
      <c r="J139" t="s">
        <v>91</v>
      </c>
    </row>
    <row r="140" spans="1:10" x14ac:dyDescent="0.2">
      <c r="A140" s="28">
        <v>1241</v>
      </c>
      <c r="B140" s="18">
        <v>6.93</v>
      </c>
      <c r="C140" s="28" t="s">
        <v>9</v>
      </c>
      <c r="D140" s="5">
        <v>5</v>
      </c>
      <c r="E140" s="28">
        <v>0.85</v>
      </c>
      <c r="F140" s="5" t="s">
        <v>74</v>
      </c>
      <c r="G140" s="5" t="s">
        <v>52</v>
      </c>
      <c r="H140" s="5" t="s">
        <v>85</v>
      </c>
      <c r="I140" s="11" t="s">
        <v>116</v>
      </c>
      <c r="J140" t="s">
        <v>91</v>
      </c>
    </row>
    <row r="141" spans="1:10" x14ac:dyDescent="0.2">
      <c r="A141" s="28">
        <v>1241</v>
      </c>
      <c r="B141" s="18">
        <v>6.93</v>
      </c>
      <c r="C141" s="28" t="s">
        <v>9</v>
      </c>
      <c r="D141" s="5">
        <v>8</v>
      </c>
      <c r="E141" s="28">
        <v>0.65</v>
      </c>
      <c r="F141" s="5" t="s">
        <v>75</v>
      </c>
      <c r="G141" s="5" t="s">
        <v>52</v>
      </c>
      <c r="H141" s="5" t="s">
        <v>85</v>
      </c>
      <c r="I141" s="11" t="s">
        <v>116</v>
      </c>
      <c r="J141" t="s">
        <v>91</v>
      </c>
    </row>
    <row r="142" spans="1:10" x14ac:dyDescent="0.2">
      <c r="A142" s="28">
        <v>1241</v>
      </c>
      <c r="B142" s="18">
        <v>6.93</v>
      </c>
      <c r="C142" s="28" t="s">
        <v>9</v>
      </c>
      <c r="D142" s="5">
        <v>11</v>
      </c>
      <c r="E142" s="28">
        <v>0.8</v>
      </c>
      <c r="F142" s="5" t="s">
        <v>76</v>
      </c>
      <c r="G142" s="5" t="s">
        <v>52</v>
      </c>
      <c r="H142" s="5" t="s">
        <v>85</v>
      </c>
      <c r="I142" s="11" t="s">
        <v>116</v>
      </c>
      <c r="J142" t="s">
        <v>91</v>
      </c>
    </row>
    <row r="143" spans="1:10" x14ac:dyDescent="0.2">
      <c r="A143" s="28">
        <v>1241</v>
      </c>
      <c r="B143" s="18">
        <v>6.93</v>
      </c>
      <c r="C143" s="28" t="s">
        <v>9</v>
      </c>
      <c r="D143" s="5">
        <v>5</v>
      </c>
      <c r="E143" s="28">
        <v>0.8</v>
      </c>
      <c r="F143" s="5" t="s">
        <v>77</v>
      </c>
      <c r="G143" s="5" t="s">
        <v>51</v>
      </c>
      <c r="H143" s="5" t="s">
        <v>85</v>
      </c>
      <c r="I143" s="11" t="s">
        <v>116</v>
      </c>
      <c r="J143" t="s">
        <v>91</v>
      </c>
    </row>
    <row r="144" spans="1:10" x14ac:dyDescent="0.2">
      <c r="A144" s="28">
        <v>1241</v>
      </c>
      <c r="B144" s="18">
        <v>6.93</v>
      </c>
      <c r="C144" s="28" t="s">
        <v>9</v>
      </c>
      <c r="D144" s="5">
        <v>8</v>
      </c>
      <c r="E144" s="28">
        <v>0.9</v>
      </c>
      <c r="F144" s="5" t="s">
        <v>78</v>
      </c>
      <c r="G144" s="5" t="s">
        <v>51</v>
      </c>
      <c r="H144" s="5" t="s">
        <v>85</v>
      </c>
      <c r="I144" s="11" t="s">
        <v>116</v>
      </c>
      <c r="J144" t="s">
        <v>91</v>
      </c>
    </row>
    <row r="145" spans="1:10" x14ac:dyDescent="0.2">
      <c r="A145" s="28">
        <v>1241</v>
      </c>
      <c r="B145" s="18">
        <v>6.93</v>
      </c>
      <c r="C145" s="28" t="s">
        <v>9</v>
      </c>
      <c r="D145" s="5">
        <v>11</v>
      </c>
      <c r="E145" s="28">
        <v>0.75</v>
      </c>
      <c r="F145" s="5" t="s">
        <v>79</v>
      </c>
      <c r="G145" s="5" t="s">
        <v>51</v>
      </c>
      <c r="H145" s="5" t="s">
        <v>85</v>
      </c>
      <c r="I145" s="11" t="s">
        <v>116</v>
      </c>
      <c r="J145" t="s">
        <v>91</v>
      </c>
    </row>
    <row r="146" spans="1:10" x14ac:dyDescent="0.2">
      <c r="A146" s="28">
        <v>1271</v>
      </c>
      <c r="B146" s="19">
        <v>7.1424657534246574</v>
      </c>
      <c r="C146" s="28" t="s">
        <v>10</v>
      </c>
      <c r="D146" s="5">
        <v>5</v>
      </c>
      <c r="E146" s="28">
        <v>0.7</v>
      </c>
      <c r="F146" s="5" t="s">
        <v>74</v>
      </c>
      <c r="G146" s="5" t="s">
        <v>52</v>
      </c>
      <c r="H146" s="5" t="s">
        <v>85</v>
      </c>
      <c r="I146" s="11" t="s">
        <v>116</v>
      </c>
      <c r="J146" t="s">
        <v>97</v>
      </c>
    </row>
    <row r="147" spans="1:10" x14ac:dyDescent="0.2">
      <c r="A147" s="28">
        <v>1271</v>
      </c>
      <c r="B147" s="19">
        <v>7.1424657534246574</v>
      </c>
      <c r="C147" s="28" t="s">
        <v>10</v>
      </c>
      <c r="D147" s="5">
        <v>8</v>
      </c>
      <c r="E147" s="28">
        <v>0.6</v>
      </c>
      <c r="F147" s="5" t="s">
        <v>75</v>
      </c>
      <c r="G147" s="5" t="s">
        <v>52</v>
      </c>
      <c r="H147" s="5" t="s">
        <v>85</v>
      </c>
      <c r="I147" s="11" t="s">
        <v>116</v>
      </c>
      <c r="J147" t="s">
        <v>97</v>
      </c>
    </row>
    <row r="148" spans="1:10" x14ac:dyDescent="0.2">
      <c r="A148" s="28">
        <v>1271</v>
      </c>
      <c r="B148" s="19">
        <v>7.1424657534246574</v>
      </c>
      <c r="C148" s="28" t="s">
        <v>10</v>
      </c>
      <c r="D148" s="5">
        <v>11</v>
      </c>
      <c r="E148" s="28">
        <v>0.65</v>
      </c>
      <c r="F148" s="5" t="s">
        <v>76</v>
      </c>
      <c r="G148" s="5" t="s">
        <v>52</v>
      </c>
      <c r="H148" s="5" t="s">
        <v>85</v>
      </c>
      <c r="I148" s="11" t="s">
        <v>116</v>
      </c>
      <c r="J148" t="s">
        <v>97</v>
      </c>
    </row>
    <row r="149" spans="1:10" x14ac:dyDescent="0.2">
      <c r="A149" s="28">
        <v>1271</v>
      </c>
      <c r="B149" s="19">
        <v>7.1424657534246574</v>
      </c>
      <c r="C149" s="28" t="s">
        <v>10</v>
      </c>
      <c r="D149" s="5">
        <v>5</v>
      </c>
      <c r="E149" s="28">
        <v>0.95</v>
      </c>
      <c r="F149" s="5" t="s">
        <v>77</v>
      </c>
      <c r="G149" s="5" t="s">
        <v>51</v>
      </c>
      <c r="H149" s="5" t="s">
        <v>85</v>
      </c>
      <c r="I149" s="11" t="s">
        <v>116</v>
      </c>
      <c r="J149" t="s">
        <v>97</v>
      </c>
    </row>
    <row r="150" spans="1:10" x14ac:dyDescent="0.2">
      <c r="A150" s="28">
        <v>1271</v>
      </c>
      <c r="B150" s="19">
        <v>7.1424657534246574</v>
      </c>
      <c r="C150" s="28" t="s">
        <v>10</v>
      </c>
      <c r="D150" s="5">
        <v>8</v>
      </c>
      <c r="E150" s="28">
        <v>0.8</v>
      </c>
      <c r="F150" s="5" t="s">
        <v>78</v>
      </c>
      <c r="G150" s="5" t="s">
        <v>51</v>
      </c>
      <c r="H150" s="5" t="s">
        <v>85</v>
      </c>
      <c r="I150" s="11" t="s">
        <v>116</v>
      </c>
      <c r="J150" t="s">
        <v>97</v>
      </c>
    </row>
    <row r="151" spans="1:10" x14ac:dyDescent="0.2">
      <c r="A151" s="28">
        <v>1271</v>
      </c>
      <c r="B151" s="19">
        <v>7.1424657534246574</v>
      </c>
      <c r="C151" s="28" t="s">
        <v>10</v>
      </c>
      <c r="D151" s="5">
        <v>11</v>
      </c>
      <c r="E151" s="28">
        <v>0.75</v>
      </c>
      <c r="F151" s="5" t="s">
        <v>79</v>
      </c>
      <c r="G151" s="5" t="s">
        <v>51</v>
      </c>
      <c r="H151" s="5" t="s">
        <v>85</v>
      </c>
      <c r="I151" s="11" t="s">
        <v>116</v>
      </c>
      <c r="J151" t="s">
        <v>97</v>
      </c>
    </row>
    <row r="152" spans="1:10" x14ac:dyDescent="0.2">
      <c r="A152" s="28">
        <v>1286</v>
      </c>
      <c r="B152" s="19">
        <v>7.3671232876712329</v>
      </c>
      <c r="C152" s="28" t="s">
        <v>9</v>
      </c>
      <c r="D152" s="5">
        <v>5</v>
      </c>
      <c r="E152" s="28">
        <v>0.7</v>
      </c>
      <c r="F152" s="5" t="s">
        <v>74</v>
      </c>
      <c r="G152" s="5" t="s">
        <v>52</v>
      </c>
      <c r="H152" s="5" t="s">
        <v>85</v>
      </c>
      <c r="I152" s="11" t="s">
        <v>116</v>
      </c>
      <c r="J152" t="s">
        <v>91</v>
      </c>
    </row>
    <row r="153" spans="1:10" x14ac:dyDescent="0.2">
      <c r="A153" s="28">
        <v>1286</v>
      </c>
      <c r="B153" s="19">
        <v>7.3671232876712329</v>
      </c>
      <c r="C153" s="28" t="s">
        <v>9</v>
      </c>
      <c r="D153" s="5">
        <v>8</v>
      </c>
      <c r="E153" s="28">
        <v>0.7</v>
      </c>
      <c r="F153" s="5" t="s">
        <v>75</v>
      </c>
      <c r="G153" s="5" t="s">
        <v>52</v>
      </c>
      <c r="H153" s="5" t="s">
        <v>85</v>
      </c>
      <c r="I153" s="11" t="s">
        <v>116</v>
      </c>
      <c r="J153" t="s">
        <v>91</v>
      </c>
    </row>
    <row r="154" spans="1:10" x14ac:dyDescent="0.2">
      <c r="A154" s="28">
        <v>1286</v>
      </c>
      <c r="B154" s="19">
        <v>7.3671232876712329</v>
      </c>
      <c r="C154" s="28" t="s">
        <v>9</v>
      </c>
      <c r="D154" s="5">
        <v>11</v>
      </c>
      <c r="E154" s="28">
        <v>0.7</v>
      </c>
      <c r="F154" s="5" t="s">
        <v>76</v>
      </c>
      <c r="G154" s="5" t="s">
        <v>52</v>
      </c>
      <c r="H154" s="5" t="s">
        <v>85</v>
      </c>
      <c r="I154" s="11" t="s">
        <v>116</v>
      </c>
      <c r="J154" t="s">
        <v>91</v>
      </c>
    </row>
    <row r="155" spans="1:10" x14ac:dyDescent="0.2">
      <c r="A155" s="28">
        <v>1286</v>
      </c>
      <c r="B155" s="19">
        <v>7.3671232876712329</v>
      </c>
      <c r="C155" s="28" t="s">
        <v>9</v>
      </c>
      <c r="D155" s="5">
        <v>5</v>
      </c>
      <c r="E155" s="28">
        <v>0.75</v>
      </c>
      <c r="F155" s="5" t="s">
        <v>77</v>
      </c>
      <c r="G155" s="5" t="s">
        <v>51</v>
      </c>
      <c r="H155" s="5" t="s">
        <v>85</v>
      </c>
      <c r="I155" s="11" t="s">
        <v>116</v>
      </c>
      <c r="J155" t="s">
        <v>91</v>
      </c>
    </row>
    <row r="156" spans="1:10" x14ac:dyDescent="0.2">
      <c r="A156" s="28">
        <v>1286</v>
      </c>
      <c r="B156" s="19">
        <v>7.3671232876712329</v>
      </c>
      <c r="C156" s="28" t="s">
        <v>9</v>
      </c>
      <c r="D156" s="5">
        <v>8</v>
      </c>
      <c r="E156" s="28">
        <v>0.85</v>
      </c>
      <c r="F156" s="5" t="s">
        <v>78</v>
      </c>
      <c r="G156" s="5" t="s">
        <v>51</v>
      </c>
      <c r="H156" s="5" t="s">
        <v>85</v>
      </c>
      <c r="I156" s="11" t="s">
        <v>116</v>
      </c>
      <c r="J156" t="s">
        <v>91</v>
      </c>
    </row>
    <row r="157" spans="1:10" x14ac:dyDescent="0.2">
      <c r="A157" s="28">
        <v>1286</v>
      </c>
      <c r="B157" s="19">
        <v>7.3671232876712329</v>
      </c>
      <c r="C157" s="28" t="s">
        <v>9</v>
      </c>
      <c r="D157" s="5">
        <v>11</v>
      </c>
      <c r="E157" s="28">
        <v>0.65</v>
      </c>
      <c r="F157" s="5" t="s">
        <v>79</v>
      </c>
      <c r="G157" s="5" t="s">
        <v>51</v>
      </c>
      <c r="H157" s="5" t="s">
        <v>85</v>
      </c>
      <c r="I157" s="11" t="s">
        <v>116</v>
      </c>
      <c r="J157" t="s">
        <v>91</v>
      </c>
    </row>
    <row r="158" spans="1:10" x14ac:dyDescent="0.2">
      <c r="A158" s="28">
        <v>1293</v>
      </c>
      <c r="B158" s="19">
        <v>7.5205479452054798</v>
      </c>
      <c r="C158" s="28" t="s">
        <v>9</v>
      </c>
      <c r="D158" s="5">
        <v>5</v>
      </c>
      <c r="E158" s="28">
        <v>0.7</v>
      </c>
      <c r="F158" s="5" t="s">
        <v>74</v>
      </c>
      <c r="G158" s="5" t="s">
        <v>52</v>
      </c>
      <c r="H158" s="5" t="s">
        <v>85</v>
      </c>
      <c r="I158" s="11" t="s">
        <v>116</v>
      </c>
      <c r="J158" t="s">
        <v>91</v>
      </c>
    </row>
    <row r="159" spans="1:10" x14ac:dyDescent="0.2">
      <c r="A159" s="28">
        <v>1293</v>
      </c>
      <c r="B159" s="19">
        <v>7.5205479452054798</v>
      </c>
      <c r="C159" s="28" t="s">
        <v>9</v>
      </c>
      <c r="D159" s="5">
        <v>8</v>
      </c>
      <c r="E159" s="28">
        <v>0.8</v>
      </c>
      <c r="F159" s="5" t="s">
        <v>75</v>
      </c>
      <c r="G159" s="5" t="s">
        <v>52</v>
      </c>
      <c r="H159" s="5" t="s">
        <v>85</v>
      </c>
      <c r="I159" s="11" t="s">
        <v>116</v>
      </c>
      <c r="J159" t="s">
        <v>91</v>
      </c>
    </row>
    <row r="160" spans="1:10" x14ac:dyDescent="0.2">
      <c r="A160" s="28">
        <v>1293</v>
      </c>
      <c r="B160" s="19">
        <v>7.5205479452054798</v>
      </c>
      <c r="C160" s="28" t="s">
        <v>9</v>
      </c>
      <c r="D160" s="5">
        <v>11</v>
      </c>
      <c r="E160" s="28">
        <v>0.6</v>
      </c>
      <c r="F160" s="5" t="s">
        <v>76</v>
      </c>
      <c r="G160" s="5" t="s">
        <v>52</v>
      </c>
      <c r="H160" s="5" t="s">
        <v>85</v>
      </c>
      <c r="I160" s="11" t="s">
        <v>116</v>
      </c>
      <c r="J160" t="s">
        <v>91</v>
      </c>
    </row>
    <row r="161" spans="1:10" x14ac:dyDescent="0.2">
      <c r="A161" s="28">
        <v>1293</v>
      </c>
      <c r="B161" s="19">
        <v>7.5205479452054798</v>
      </c>
      <c r="C161" s="28" t="s">
        <v>9</v>
      </c>
      <c r="D161" s="5">
        <v>5</v>
      </c>
      <c r="E161" s="28">
        <v>0.8</v>
      </c>
      <c r="F161" s="5" t="s">
        <v>77</v>
      </c>
      <c r="G161" s="5" t="s">
        <v>51</v>
      </c>
      <c r="H161" s="5" t="s">
        <v>85</v>
      </c>
      <c r="I161" s="11" t="s">
        <v>116</v>
      </c>
      <c r="J161" t="s">
        <v>91</v>
      </c>
    </row>
    <row r="162" spans="1:10" x14ac:dyDescent="0.2">
      <c r="A162" s="28">
        <v>1293</v>
      </c>
      <c r="B162" s="19">
        <v>7.5205479452054798</v>
      </c>
      <c r="C162" s="28" t="s">
        <v>9</v>
      </c>
      <c r="D162" s="5">
        <v>8</v>
      </c>
      <c r="E162" s="28">
        <v>0.8</v>
      </c>
      <c r="F162" s="5" t="s">
        <v>78</v>
      </c>
      <c r="G162" s="5" t="s">
        <v>51</v>
      </c>
      <c r="H162" s="5" t="s">
        <v>85</v>
      </c>
      <c r="I162" s="11" t="s">
        <v>116</v>
      </c>
      <c r="J162" t="s">
        <v>91</v>
      </c>
    </row>
    <row r="163" spans="1:10" x14ac:dyDescent="0.2">
      <c r="A163" s="28">
        <v>1293</v>
      </c>
      <c r="B163" s="19">
        <v>7.5205479452054798</v>
      </c>
      <c r="C163" s="28" t="s">
        <v>9</v>
      </c>
      <c r="D163" s="5">
        <v>11</v>
      </c>
      <c r="E163" s="28">
        <v>0.6</v>
      </c>
      <c r="F163" s="5" t="s">
        <v>79</v>
      </c>
      <c r="G163" s="5" t="s">
        <v>51</v>
      </c>
      <c r="H163" s="5" t="s">
        <v>85</v>
      </c>
      <c r="I163" s="11" t="s">
        <v>116</v>
      </c>
      <c r="J163" t="s">
        <v>91</v>
      </c>
    </row>
    <row r="164" spans="1:10" x14ac:dyDescent="0.2">
      <c r="A164" s="28">
        <v>1302</v>
      </c>
      <c r="B164" s="18">
        <v>7.1</v>
      </c>
      <c r="C164" s="28" t="s">
        <v>9</v>
      </c>
      <c r="D164" s="5">
        <v>5</v>
      </c>
      <c r="E164" s="28">
        <v>0.9</v>
      </c>
      <c r="F164" s="5" t="s">
        <v>74</v>
      </c>
      <c r="G164" s="5" t="s">
        <v>52</v>
      </c>
      <c r="H164" s="5" t="s">
        <v>85</v>
      </c>
      <c r="I164" s="11" t="s">
        <v>116</v>
      </c>
      <c r="J164" t="s">
        <v>94</v>
      </c>
    </row>
    <row r="165" spans="1:10" x14ac:dyDescent="0.2">
      <c r="A165" s="28">
        <v>1302</v>
      </c>
      <c r="B165" s="18">
        <v>7.1</v>
      </c>
      <c r="C165" s="28" t="s">
        <v>9</v>
      </c>
      <c r="D165" s="5">
        <v>8</v>
      </c>
      <c r="E165" s="28">
        <v>0.85</v>
      </c>
      <c r="F165" s="5" t="s">
        <v>75</v>
      </c>
      <c r="G165" s="5" t="s">
        <v>52</v>
      </c>
      <c r="H165" s="5" t="s">
        <v>85</v>
      </c>
      <c r="I165" s="11" t="s">
        <v>116</v>
      </c>
      <c r="J165" t="s">
        <v>94</v>
      </c>
    </row>
    <row r="166" spans="1:10" x14ac:dyDescent="0.2">
      <c r="A166" s="28">
        <v>1302</v>
      </c>
      <c r="B166" s="18">
        <v>7.1</v>
      </c>
      <c r="C166" s="28" t="s">
        <v>9</v>
      </c>
      <c r="D166" s="5">
        <v>11</v>
      </c>
      <c r="E166" s="28">
        <v>0.7</v>
      </c>
      <c r="F166" s="5" t="s">
        <v>76</v>
      </c>
      <c r="G166" s="5" t="s">
        <v>52</v>
      </c>
      <c r="H166" s="5" t="s">
        <v>85</v>
      </c>
      <c r="I166" s="11" t="s">
        <v>116</v>
      </c>
      <c r="J166" t="s">
        <v>94</v>
      </c>
    </row>
    <row r="167" spans="1:10" x14ac:dyDescent="0.2">
      <c r="A167" s="28">
        <v>1302</v>
      </c>
      <c r="B167" s="18">
        <v>7.1</v>
      </c>
      <c r="C167" s="28" t="s">
        <v>9</v>
      </c>
      <c r="D167" s="5">
        <v>5</v>
      </c>
      <c r="E167" s="28">
        <v>0.9</v>
      </c>
      <c r="F167" s="5" t="s">
        <v>77</v>
      </c>
      <c r="G167" s="5" t="s">
        <v>51</v>
      </c>
      <c r="H167" s="5" t="s">
        <v>85</v>
      </c>
      <c r="I167" s="11" t="s">
        <v>116</v>
      </c>
      <c r="J167" t="s">
        <v>94</v>
      </c>
    </row>
    <row r="168" spans="1:10" x14ac:dyDescent="0.2">
      <c r="A168" s="28">
        <v>1302</v>
      </c>
      <c r="B168" s="18">
        <v>7.1</v>
      </c>
      <c r="C168" s="28" t="s">
        <v>9</v>
      </c>
      <c r="D168" s="5">
        <v>8</v>
      </c>
      <c r="E168" s="28">
        <v>0.95</v>
      </c>
      <c r="F168" s="5" t="s">
        <v>78</v>
      </c>
      <c r="G168" s="5" t="s">
        <v>51</v>
      </c>
      <c r="H168" s="5" t="s">
        <v>85</v>
      </c>
      <c r="I168" s="11" t="s">
        <v>116</v>
      </c>
      <c r="J168" t="s">
        <v>94</v>
      </c>
    </row>
    <row r="169" spans="1:10" x14ac:dyDescent="0.2">
      <c r="A169" s="28">
        <v>1302</v>
      </c>
      <c r="B169" s="18">
        <v>7.1</v>
      </c>
      <c r="C169" s="28" t="s">
        <v>9</v>
      </c>
      <c r="D169" s="5">
        <v>11</v>
      </c>
      <c r="E169" s="28">
        <v>0.8</v>
      </c>
      <c r="F169" s="5" t="s">
        <v>79</v>
      </c>
      <c r="G169" s="5" t="s">
        <v>51</v>
      </c>
      <c r="H169" s="5" t="s">
        <v>85</v>
      </c>
      <c r="I169" s="11" t="s">
        <v>116</v>
      </c>
      <c r="J169" t="s">
        <v>94</v>
      </c>
    </row>
    <row r="170" spans="1:10" x14ac:dyDescent="0.2">
      <c r="A170" s="28">
        <v>1346</v>
      </c>
      <c r="B170" s="18">
        <v>10.119999999999999</v>
      </c>
      <c r="C170" s="28" t="s">
        <v>10</v>
      </c>
      <c r="D170" s="5">
        <v>5</v>
      </c>
      <c r="E170" s="28">
        <v>0.7</v>
      </c>
      <c r="F170" s="5" t="s">
        <v>74</v>
      </c>
      <c r="G170" s="5" t="s">
        <v>52</v>
      </c>
      <c r="H170" s="5" t="s">
        <v>86</v>
      </c>
      <c r="I170" s="13" t="s">
        <v>118</v>
      </c>
      <c r="J170" t="s">
        <v>91</v>
      </c>
    </row>
    <row r="171" spans="1:10" x14ac:dyDescent="0.2">
      <c r="A171" s="28">
        <v>1346</v>
      </c>
      <c r="B171" s="18">
        <v>10.119999999999999</v>
      </c>
      <c r="C171" s="28" t="s">
        <v>10</v>
      </c>
      <c r="D171" s="5">
        <v>8</v>
      </c>
      <c r="E171" s="28">
        <v>0.65</v>
      </c>
      <c r="F171" s="5" t="s">
        <v>75</v>
      </c>
      <c r="G171" s="5" t="s">
        <v>52</v>
      </c>
      <c r="H171" s="5" t="s">
        <v>86</v>
      </c>
      <c r="I171" s="13" t="s">
        <v>118</v>
      </c>
      <c r="J171" t="s">
        <v>91</v>
      </c>
    </row>
    <row r="172" spans="1:10" x14ac:dyDescent="0.2">
      <c r="A172" s="28">
        <v>1346</v>
      </c>
      <c r="B172" s="18">
        <v>10.119999999999999</v>
      </c>
      <c r="C172" s="28" t="s">
        <v>10</v>
      </c>
      <c r="D172" s="5">
        <v>11</v>
      </c>
      <c r="E172" s="28">
        <v>0.6</v>
      </c>
      <c r="F172" s="5" t="s">
        <v>76</v>
      </c>
      <c r="G172" s="5" t="s">
        <v>52</v>
      </c>
      <c r="H172" s="5" t="s">
        <v>86</v>
      </c>
      <c r="I172" s="13" t="s">
        <v>118</v>
      </c>
      <c r="J172" t="s">
        <v>91</v>
      </c>
    </row>
    <row r="173" spans="1:10" x14ac:dyDescent="0.2">
      <c r="A173" s="28">
        <v>1346</v>
      </c>
      <c r="B173" s="18">
        <v>10.119999999999999</v>
      </c>
      <c r="C173" s="28" t="s">
        <v>10</v>
      </c>
      <c r="D173" s="5">
        <v>5</v>
      </c>
      <c r="E173" s="28">
        <v>0.8</v>
      </c>
      <c r="F173" s="5" t="s">
        <v>77</v>
      </c>
      <c r="G173" s="5" t="s">
        <v>51</v>
      </c>
      <c r="H173" s="5" t="s">
        <v>86</v>
      </c>
      <c r="I173" s="13" t="s">
        <v>118</v>
      </c>
      <c r="J173" t="s">
        <v>91</v>
      </c>
    </row>
    <row r="174" spans="1:10" x14ac:dyDescent="0.2">
      <c r="A174" s="28">
        <v>1346</v>
      </c>
      <c r="B174" s="18">
        <v>10.119999999999999</v>
      </c>
      <c r="C174" s="28" t="s">
        <v>10</v>
      </c>
      <c r="D174" s="5">
        <v>8</v>
      </c>
      <c r="E174" s="28">
        <v>0.85</v>
      </c>
      <c r="F174" s="5" t="s">
        <v>78</v>
      </c>
      <c r="G174" s="5" t="s">
        <v>51</v>
      </c>
      <c r="H174" s="5" t="s">
        <v>86</v>
      </c>
      <c r="I174" s="13" t="s">
        <v>118</v>
      </c>
      <c r="J174" t="s">
        <v>91</v>
      </c>
    </row>
    <row r="175" spans="1:10" x14ac:dyDescent="0.2">
      <c r="A175" s="28">
        <v>1346</v>
      </c>
      <c r="B175" s="18">
        <v>10.119999999999999</v>
      </c>
      <c r="C175" s="28" t="s">
        <v>10</v>
      </c>
      <c r="D175" s="5">
        <v>11</v>
      </c>
      <c r="E175" s="28">
        <v>0.85</v>
      </c>
      <c r="F175" s="5" t="s">
        <v>79</v>
      </c>
      <c r="G175" s="5" t="s">
        <v>51</v>
      </c>
      <c r="H175" s="5" t="s">
        <v>86</v>
      </c>
      <c r="I175" s="13" t="s">
        <v>118</v>
      </c>
      <c r="J175" t="s">
        <v>91</v>
      </c>
    </row>
    <row r="176" spans="1:10" x14ac:dyDescent="0.2">
      <c r="A176" s="28">
        <v>1443</v>
      </c>
      <c r="B176" s="19">
        <v>7.1726027397260275</v>
      </c>
      <c r="C176" s="28" t="s">
        <v>9</v>
      </c>
      <c r="D176" s="5">
        <v>5</v>
      </c>
      <c r="E176" s="28">
        <v>0.6</v>
      </c>
      <c r="F176" s="5" t="s">
        <v>74</v>
      </c>
      <c r="G176" s="5" t="s">
        <v>52</v>
      </c>
      <c r="H176" s="5" t="s">
        <v>85</v>
      </c>
      <c r="I176" s="11" t="s">
        <v>116</v>
      </c>
      <c r="J176" t="s">
        <v>91</v>
      </c>
    </row>
    <row r="177" spans="1:10" x14ac:dyDescent="0.2">
      <c r="A177" s="28">
        <v>1443</v>
      </c>
      <c r="B177" s="19">
        <v>7.1726027397260275</v>
      </c>
      <c r="C177" s="28" t="s">
        <v>9</v>
      </c>
      <c r="D177" s="5">
        <v>8</v>
      </c>
      <c r="E177" s="28">
        <v>0.7</v>
      </c>
      <c r="F177" s="5" t="s">
        <v>75</v>
      </c>
      <c r="G177" s="5" t="s">
        <v>52</v>
      </c>
      <c r="H177" s="5" t="s">
        <v>85</v>
      </c>
      <c r="I177" s="11" t="s">
        <v>116</v>
      </c>
      <c r="J177" t="s">
        <v>91</v>
      </c>
    </row>
    <row r="178" spans="1:10" x14ac:dyDescent="0.2">
      <c r="A178" s="28">
        <v>1443</v>
      </c>
      <c r="B178" s="19">
        <v>7.1726027397260275</v>
      </c>
      <c r="C178" s="28" t="s">
        <v>9</v>
      </c>
      <c r="D178" s="5">
        <v>11</v>
      </c>
      <c r="E178" s="28">
        <v>0.65</v>
      </c>
      <c r="F178" s="5" t="s">
        <v>76</v>
      </c>
      <c r="G178" s="5" t="s">
        <v>52</v>
      </c>
      <c r="H178" s="5" t="s">
        <v>85</v>
      </c>
      <c r="I178" s="11" t="s">
        <v>116</v>
      </c>
      <c r="J178" t="s">
        <v>91</v>
      </c>
    </row>
    <row r="179" spans="1:10" x14ac:dyDescent="0.2">
      <c r="A179" s="28">
        <v>1443</v>
      </c>
      <c r="B179" s="19">
        <v>7.1726027397260275</v>
      </c>
      <c r="C179" s="28" t="s">
        <v>9</v>
      </c>
      <c r="D179" s="5">
        <v>5</v>
      </c>
      <c r="E179" s="28">
        <v>0.9</v>
      </c>
      <c r="F179" s="5" t="s">
        <v>77</v>
      </c>
      <c r="G179" s="5" t="s">
        <v>51</v>
      </c>
      <c r="H179" s="5" t="s">
        <v>85</v>
      </c>
      <c r="I179" s="11" t="s">
        <v>116</v>
      </c>
      <c r="J179" t="s">
        <v>91</v>
      </c>
    </row>
    <row r="180" spans="1:10" x14ac:dyDescent="0.2">
      <c r="A180" s="28">
        <v>1443</v>
      </c>
      <c r="B180" s="19">
        <v>7.1726027397260275</v>
      </c>
      <c r="C180" s="28" t="s">
        <v>9</v>
      </c>
      <c r="D180" s="5">
        <v>8</v>
      </c>
      <c r="E180" s="28">
        <v>0.9</v>
      </c>
      <c r="F180" s="5" t="s">
        <v>78</v>
      </c>
      <c r="G180" s="5" t="s">
        <v>51</v>
      </c>
      <c r="H180" s="5" t="s">
        <v>85</v>
      </c>
      <c r="I180" s="11" t="s">
        <v>116</v>
      </c>
      <c r="J180" t="s">
        <v>91</v>
      </c>
    </row>
    <row r="181" spans="1:10" x14ac:dyDescent="0.2">
      <c r="A181" s="28">
        <v>1443</v>
      </c>
      <c r="B181" s="19">
        <v>7.1726027397260275</v>
      </c>
      <c r="C181" s="28" t="s">
        <v>9</v>
      </c>
      <c r="D181" s="5">
        <v>11</v>
      </c>
      <c r="E181" s="28">
        <v>0.9</v>
      </c>
      <c r="F181" s="5" t="s">
        <v>79</v>
      </c>
      <c r="G181" s="5" t="s">
        <v>51</v>
      </c>
      <c r="H181" s="5" t="s">
        <v>85</v>
      </c>
      <c r="I181" s="11" t="s">
        <v>116</v>
      </c>
      <c r="J181" t="s">
        <v>91</v>
      </c>
    </row>
    <row r="182" spans="1:10" x14ac:dyDescent="0.2">
      <c r="A182" s="28">
        <v>1451</v>
      </c>
      <c r="B182" s="18">
        <v>6.8794520547945206</v>
      </c>
      <c r="C182" s="28" t="s">
        <v>10</v>
      </c>
      <c r="D182" s="5">
        <v>5</v>
      </c>
      <c r="E182" s="28">
        <v>0.8</v>
      </c>
      <c r="F182" s="5" t="s">
        <v>74</v>
      </c>
      <c r="G182" s="5" t="s">
        <v>52</v>
      </c>
      <c r="H182" s="5" t="s">
        <v>85</v>
      </c>
      <c r="I182" s="11" t="s">
        <v>116</v>
      </c>
      <c r="J182" s="22" t="s">
        <v>96</v>
      </c>
    </row>
    <row r="183" spans="1:10" x14ac:dyDescent="0.2">
      <c r="A183" s="28">
        <v>1451</v>
      </c>
      <c r="B183" s="18">
        <v>6.8794520547945206</v>
      </c>
      <c r="C183" s="28" t="s">
        <v>10</v>
      </c>
      <c r="D183" s="5">
        <v>8</v>
      </c>
      <c r="E183" s="28">
        <v>0.65</v>
      </c>
      <c r="F183" s="5" t="s">
        <v>75</v>
      </c>
      <c r="G183" s="5" t="s">
        <v>52</v>
      </c>
      <c r="H183" s="5" t="s">
        <v>85</v>
      </c>
      <c r="I183" s="11" t="s">
        <v>116</v>
      </c>
      <c r="J183" s="22" t="s">
        <v>96</v>
      </c>
    </row>
    <row r="184" spans="1:10" x14ac:dyDescent="0.2">
      <c r="A184" s="28">
        <v>1451</v>
      </c>
      <c r="B184" s="18">
        <v>6.8794520547945206</v>
      </c>
      <c r="C184" s="28" t="s">
        <v>10</v>
      </c>
      <c r="D184" s="5">
        <v>11</v>
      </c>
      <c r="E184" s="28">
        <v>0.4</v>
      </c>
      <c r="F184" s="5" t="s">
        <v>76</v>
      </c>
      <c r="G184" s="5" t="s">
        <v>52</v>
      </c>
      <c r="H184" s="5" t="s">
        <v>85</v>
      </c>
      <c r="I184" s="11" t="s">
        <v>116</v>
      </c>
      <c r="J184" s="22" t="s">
        <v>96</v>
      </c>
    </row>
    <row r="185" spans="1:10" x14ac:dyDescent="0.2">
      <c r="A185" s="28">
        <v>1451</v>
      </c>
      <c r="B185" s="18">
        <v>6.8794520547945206</v>
      </c>
      <c r="C185" s="28" t="s">
        <v>10</v>
      </c>
      <c r="D185" s="5">
        <v>5</v>
      </c>
      <c r="E185" s="28">
        <v>0.6</v>
      </c>
      <c r="F185" s="5" t="s">
        <v>77</v>
      </c>
      <c r="G185" s="5" t="s">
        <v>51</v>
      </c>
      <c r="H185" s="5" t="s">
        <v>85</v>
      </c>
      <c r="I185" s="11" t="s">
        <v>116</v>
      </c>
      <c r="J185" s="22" t="s">
        <v>96</v>
      </c>
    </row>
    <row r="186" spans="1:10" x14ac:dyDescent="0.2">
      <c r="A186" s="28">
        <v>1451</v>
      </c>
      <c r="B186" s="18">
        <v>6.8794520547945206</v>
      </c>
      <c r="C186" s="28" t="s">
        <v>10</v>
      </c>
      <c r="D186" s="5">
        <v>8</v>
      </c>
      <c r="E186" s="28">
        <v>0.45</v>
      </c>
      <c r="F186" s="5" t="s">
        <v>78</v>
      </c>
      <c r="G186" s="5" t="s">
        <v>51</v>
      </c>
      <c r="H186" s="5" t="s">
        <v>85</v>
      </c>
      <c r="I186" s="11" t="s">
        <v>116</v>
      </c>
      <c r="J186" s="22" t="s">
        <v>96</v>
      </c>
    </row>
    <row r="187" spans="1:10" x14ac:dyDescent="0.2">
      <c r="A187" s="28">
        <v>1451</v>
      </c>
      <c r="B187" s="18">
        <v>6.8794520547945206</v>
      </c>
      <c r="C187" s="28" t="s">
        <v>10</v>
      </c>
      <c r="D187" s="5">
        <v>11</v>
      </c>
      <c r="E187" s="28">
        <v>0.3</v>
      </c>
      <c r="F187" s="5" t="s">
        <v>79</v>
      </c>
      <c r="G187" s="5" t="s">
        <v>51</v>
      </c>
      <c r="H187" s="5" t="s">
        <v>85</v>
      </c>
      <c r="I187" s="11" t="s">
        <v>116</v>
      </c>
      <c r="J187" s="22" t="s">
        <v>96</v>
      </c>
    </row>
    <row r="188" spans="1:10" x14ac:dyDescent="0.2">
      <c r="A188" s="28">
        <v>1490</v>
      </c>
      <c r="B188" s="18">
        <v>6.58</v>
      </c>
      <c r="C188" s="28" t="s">
        <v>10</v>
      </c>
      <c r="D188" s="5">
        <v>5</v>
      </c>
      <c r="E188" s="28">
        <v>0.75</v>
      </c>
      <c r="F188" s="5" t="s">
        <v>74</v>
      </c>
      <c r="G188" s="5" t="s">
        <v>52</v>
      </c>
      <c r="H188" s="5" t="s">
        <v>85</v>
      </c>
      <c r="I188" s="11" t="s">
        <v>116</v>
      </c>
      <c r="J188" t="s">
        <v>96</v>
      </c>
    </row>
    <row r="189" spans="1:10" x14ac:dyDescent="0.2">
      <c r="A189" s="28">
        <v>1490</v>
      </c>
      <c r="B189" s="18">
        <v>6.58</v>
      </c>
      <c r="C189" s="28" t="s">
        <v>10</v>
      </c>
      <c r="D189" s="5">
        <v>8</v>
      </c>
      <c r="E189" s="28">
        <v>0.7</v>
      </c>
      <c r="F189" s="5" t="s">
        <v>75</v>
      </c>
      <c r="G189" s="5" t="s">
        <v>52</v>
      </c>
      <c r="H189" s="5" t="s">
        <v>85</v>
      </c>
      <c r="I189" s="11" t="s">
        <v>116</v>
      </c>
      <c r="J189" t="s">
        <v>96</v>
      </c>
    </row>
    <row r="190" spans="1:10" x14ac:dyDescent="0.2">
      <c r="A190" s="28">
        <v>1490</v>
      </c>
      <c r="B190" s="18">
        <v>6.58</v>
      </c>
      <c r="C190" s="28" t="s">
        <v>10</v>
      </c>
      <c r="D190" s="5">
        <v>11</v>
      </c>
      <c r="E190" s="28">
        <v>0.45</v>
      </c>
      <c r="F190" s="5" t="s">
        <v>76</v>
      </c>
      <c r="G190" s="5" t="s">
        <v>52</v>
      </c>
      <c r="H190" s="5" t="s">
        <v>85</v>
      </c>
      <c r="I190" s="11" t="s">
        <v>116</v>
      </c>
      <c r="J190" t="s">
        <v>96</v>
      </c>
    </row>
    <row r="191" spans="1:10" x14ac:dyDescent="0.2">
      <c r="A191" s="28">
        <v>1490</v>
      </c>
      <c r="B191" s="18">
        <v>6.58</v>
      </c>
      <c r="C191" s="28" t="s">
        <v>10</v>
      </c>
      <c r="D191" s="5">
        <v>5</v>
      </c>
      <c r="E191" s="28">
        <v>0.6</v>
      </c>
      <c r="F191" s="5" t="s">
        <v>77</v>
      </c>
      <c r="G191" s="5" t="s">
        <v>51</v>
      </c>
      <c r="H191" s="5" t="s">
        <v>85</v>
      </c>
      <c r="I191" s="11" t="s">
        <v>116</v>
      </c>
      <c r="J191" t="s">
        <v>96</v>
      </c>
    </row>
    <row r="192" spans="1:10" x14ac:dyDescent="0.2">
      <c r="A192" s="28">
        <v>1490</v>
      </c>
      <c r="B192" s="18">
        <v>6.58</v>
      </c>
      <c r="C192" s="28" t="s">
        <v>10</v>
      </c>
      <c r="D192" s="5">
        <v>8</v>
      </c>
      <c r="E192" s="28">
        <v>0.75</v>
      </c>
      <c r="F192" s="5" t="s">
        <v>78</v>
      </c>
      <c r="G192" s="5" t="s">
        <v>51</v>
      </c>
      <c r="H192" s="5" t="s">
        <v>85</v>
      </c>
      <c r="I192" s="11" t="s">
        <v>116</v>
      </c>
      <c r="J192" t="s">
        <v>96</v>
      </c>
    </row>
    <row r="193" spans="1:10" x14ac:dyDescent="0.2">
      <c r="A193" s="28">
        <v>1490</v>
      </c>
      <c r="B193" s="18">
        <v>6.58</v>
      </c>
      <c r="C193" s="28" t="s">
        <v>10</v>
      </c>
      <c r="D193" s="5">
        <v>11</v>
      </c>
      <c r="E193" s="28">
        <v>0.75</v>
      </c>
      <c r="F193" s="5" t="s">
        <v>79</v>
      </c>
      <c r="G193" s="5" t="s">
        <v>51</v>
      </c>
      <c r="H193" s="5" t="s">
        <v>85</v>
      </c>
      <c r="I193" s="11" t="s">
        <v>116</v>
      </c>
      <c r="J193" t="s">
        <v>96</v>
      </c>
    </row>
    <row r="194" spans="1:10" x14ac:dyDescent="0.2">
      <c r="A194" s="28">
        <v>1500</v>
      </c>
      <c r="B194" s="18">
        <v>6.67</v>
      </c>
      <c r="C194" s="28" t="s">
        <v>9</v>
      </c>
      <c r="D194" s="5">
        <v>5</v>
      </c>
      <c r="E194" s="28">
        <v>0.9</v>
      </c>
      <c r="F194" s="5" t="s">
        <v>74</v>
      </c>
      <c r="G194" s="5" t="s">
        <v>52</v>
      </c>
      <c r="H194" s="5" t="s">
        <v>85</v>
      </c>
      <c r="I194" s="11" t="s">
        <v>116</v>
      </c>
      <c r="J194" t="s">
        <v>98</v>
      </c>
    </row>
    <row r="195" spans="1:10" x14ac:dyDescent="0.2">
      <c r="A195" s="28">
        <v>1500</v>
      </c>
      <c r="B195" s="18">
        <v>6.67</v>
      </c>
      <c r="C195" s="28" t="s">
        <v>9</v>
      </c>
      <c r="D195" s="5">
        <v>8</v>
      </c>
      <c r="E195" s="28">
        <v>0.8</v>
      </c>
      <c r="F195" s="5" t="s">
        <v>75</v>
      </c>
      <c r="G195" s="5" t="s">
        <v>52</v>
      </c>
      <c r="H195" s="5" t="s">
        <v>85</v>
      </c>
      <c r="I195" s="11" t="s">
        <v>116</v>
      </c>
      <c r="J195" t="s">
        <v>98</v>
      </c>
    </row>
    <row r="196" spans="1:10" x14ac:dyDescent="0.2">
      <c r="A196" s="28">
        <v>1500</v>
      </c>
      <c r="B196" s="18">
        <v>6.67</v>
      </c>
      <c r="C196" s="28" t="s">
        <v>9</v>
      </c>
      <c r="D196" s="5">
        <v>11</v>
      </c>
      <c r="E196" s="28">
        <v>0.8</v>
      </c>
      <c r="F196" s="5" t="s">
        <v>76</v>
      </c>
      <c r="G196" s="5" t="s">
        <v>52</v>
      </c>
      <c r="H196" s="5" t="s">
        <v>85</v>
      </c>
      <c r="I196" s="11" t="s">
        <v>116</v>
      </c>
      <c r="J196" t="s">
        <v>98</v>
      </c>
    </row>
    <row r="197" spans="1:10" x14ac:dyDescent="0.2">
      <c r="A197" s="28">
        <v>1500</v>
      </c>
      <c r="B197" s="18">
        <v>6.67</v>
      </c>
      <c r="C197" s="28" t="s">
        <v>9</v>
      </c>
      <c r="D197" s="5">
        <v>5</v>
      </c>
      <c r="E197" s="28">
        <v>0.9</v>
      </c>
      <c r="F197" s="5" t="s">
        <v>77</v>
      </c>
      <c r="G197" s="5" t="s">
        <v>51</v>
      </c>
      <c r="H197" s="5" t="s">
        <v>85</v>
      </c>
      <c r="I197" s="11" t="s">
        <v>116</v>
      </c>
      <c r="J197" t="s">
        <v>98</v>
      </c>
    </row>
    <row r="198" spans="1:10" x14ac:dyDescent="0.2">
      <c r="A198" s="28">
        <v>1500</v>
      </c>
      <c r="B198" s="18">
        <v>6.67</v>
      </c>
      <c r="C198" s="28" t="s">
        <v>9</v>
      </c>
      <c r="D198" s="5">
        <v>8</v>
      </c>
      <c r="E198" s="28">
        <v>0.85</v>
      </c>
      <c r="F198" s="5" t="s">
        <v>78</v>
      </c>
      <c r="G198" s="5" t="s">
        <v>51</v>
      </c>
      <c r="H198" s="5" t="s">
        <v>85</v>
      </c>
      <c r="I198" s="11" t="s">
        <v>116</v>
      </c>
      <c r="J198" t="s">
        <v>98</v>
      </c>
    </row>
    <row r="199" spans="1:10" x14ac:dyDescent="0.2">
      <c r="A199" s="28">
        <v>1500</v>
      </c>
      <c r="B199" s="18">
        <v>6.67</v>
      </c>
      <c r="C199" s="28" t="s">
        <v>9</v>
      </c>
      <c r="D199" s="5">
        <v>11</v>
      </c>
      <c r="E199" s="28">
        <v>0.8</v>
      </c>
      <c r="F199" s="5" t="s">
        <v>79</v>
      </c>
      <c r="G199" s="5" t="s">
        <v>51</v>
      </c>
      <c r="H199" s="5" t="s">
        <v>85</v>
      </c>
      <c r="I199" s="11" t="s">
        <v>116</v>
      </c>
      <c r="J199" t="s">
        <v>98</v>
      </c>
    </row>
    <row r="200" spans="1:10" x14ac:dyDescent="0.2">
      <c r="A200" s="28">
        <v>1505</v>
      </c>
      <c r="B200" s="18">
        <v>7.3506849315068497</v>
      </c>
      <c r="C200" s="28" t="s">
        <v>9</v>
      </c>
      <c r="D200" s="5">
        <v>5</v>
      </c>
      <c r="E200" s="28">
        <v>0.9</v>
      </c>
      <c r="F200" s="5" t="s">
        <v>74</v>
      </c>
      <c r="G200" s="5" t="s">
        <v>52</v>
      </c>
      <c r="H200" s="5" t="s">
        <v>85</v>
      </c>
      <c r="I200" s="11" t="s">
        <v>116</v>
      </c>
      <c r="J200" t="s">
        <v>99</v>
      </c>
    </row>
    <row r="201" spans="1:10" x14ac:dyDescent="0.2">
      <c r="A201" s="28">
        <v>1505</v>
      </c>
      <c r="B201" s="18">
        <v>7.3506849315068497</v>
      </c>
      <c r="C201" s="28" t="s">
        <v>9</v>
      </c>
      <c r="D201" s="5">
        <v>8</v>
      </c>
      <c r="E201" s="28">
        <v>0.65</v>
      </c>
      <c r="F201" s="5" t="s">
        <v>75</v>
      </c>
      <c r="G201" s="5" t="s">
        <v>52</v>
      </c>
      <c r="H201" s="5" t="s">
        <v>85</v>
      </c>
      <c r="I201" s="11" t="s">
        <v>116</v>
      </c>
      <c r="J201" t="s">
        <v>99</v>
      </c>
    </row>
    <row r="202" spans="1:10" x14ac:dyDescent="0.2">
      <c r="A202" s="28">
        <v>1505</v>
      </c>
      <c r="B202" s="18">
        <v>7.3506849315068497</v>
      </c>
      <c r="C202" s="28" t="s">
        <v>9</v>
      </c>
      <c r="D202" s="5">
        <v>11</v>
      </c>
      <c r="E202" s="28">
        <v>0.5</v>
      </c>
      <c r="F202" s="5" t="s">
        <v>76</v>
      </c>
      <c r="G202" s="5" t="s">
        <v>52</v>
      </c>
      <c r="H202" s="5" t="s">
        <v>85</v>
      </c>
      <c r="I202" s="11" t="s">
        <v>116</v>
      </c>
      <c r="J202" t="s">
        <v>99</v>
      </c>
    </row>
    <row r="203" spans="1:10" x14ac:dyDescent="0.2">
      <c r="A203" s="28">
        <v>1505</v>
      </c>
      <c r="B203" s="18">
        <v>7.3506849315068497</v>
      </c>
      <c r="C203" s="28" t="s">
        <v>9</v>
      </c>
      <c r="D203" s="5">
        <v>5</v>
      </c>
      <c r="E203" s="28">
        <v>0.95</v>
      </c>
      <c r="F203" s="5" t="s">
        <v>77</v>
      </c>
      <c r="G203" s="5" t="s">
        <v>51</v>
      </c>
      <c r="H203" s="5" t="s">
        <v>85</v>
      </c>
      <c r="I203" s="11" t="s">
        <v>116</v>
      </c>
      <c r="J203" t="s">
        <v>99</v>
      </c>
    </row>
    <row r="204" spans="1:10" x14ac:dyDescent="0.2">
      <c r="A204" s="28">
        <v>1505</v>
      </c>
      <c r="B204" s="18">
        <v>7.3506849315068497</v>
      </c>
      <c r="C204" s="28" t="s">
        <v>9</v>
      </c>
      <c r="D204" s="5">
        <v>8</v>
      </c>
      <c r="E204" s="28">
        <v>0.85</v>
      </c>
      <c r="F204" s="5" t="s">
        <v>78</v>
      </c>
      <c r="G204" s="5" t="s">
        <v>51</v>
      </c>
      <c r="H204" s="5" t="s">
        <v>85</v>
      </c>
      <c r="I204" s="11" t="s">
        <v>116</v>
      </c>
      <c r="J204" t="s">
        <v>99</v>
      </c>
    </row>
    <row r="205" spans="1:10" x14ac:dyDescent="0.2">
      <c r="A205" s="28">
        <v>1505</v>
      </c>
      <c r="B205" s="18">
        <v>7.3506849315068497</v>
      </c>
      <c r="C205" s="28" t="s">
        <v>9</v>
      </c>
      <c r="D205" s="5">
        <v>11</v>
      </c>
      <c r="E205" s="28">
        <v>0.75</v>
      </c>
      <c r="F205" s="5" t="s">
        <v>79</v>
      </c>
      <c r="G205" s="5" t="s">
        <v>51</v>
      </c>
      <c r="H205" s="5" t="s">
        <v>85</v>
      </c>
      <c r="I205" s="11" t="s">
        <v>116</v>
      </c>
      <c r="J205" t="s">
        <v>99</v>
      </c>
    </row>
    <row r="206" spans="1:10" x14ac:dyDescent="0.2">
      <c r="A206" s="28">
        <v>1509</v>
      </c>
      <c r="B206" s="18">
        <v>5.7</v>
      </c>
      <c r="C206" s="28" t="s">
        <v>10</v>
      </c>
      <c r="D206" s="5">
        <v>5</v>
      </c>
      <c r="E206" s="28">
        <v>0.8</v>
      </c>
      <c r="F206" s="5" t="s">
        <v>74</v>
      </c>
      <c r="G206" s="5" t="s">
        <v>52</v>
      </c>
      <c r="H206" s="5" t="s">
        <v>85</v>
      </c>
      <c r="I206" s="11" t="s">
        <v>116</v>
      </c>
      <c r="J206" t="s">
        <v>91</v>
      </c>
    </row>
    <row r="207" spans="1:10" x14ac:dyDescent="0.2">
      <c r="A207" s="28">
        <v>1509</v>
      </c>
      <c r="B207" s="18">
        <v>5.7</v>
      </c>
      <c r="C207" s="28" t="s">
        <v>10</v>
      </c>
      <c r="D207" s="5">
        <v>8</v>
      </c>
      <c r="E207" s="28">
        <v>0.85</v>
      </c>
      <c r="F207" s="5" t="s">
        <v>75</v>
      </c>
      <c r="G207" s="5" t="s">
        <v>52</v>
      </c>
      <c r="H207" s="5" t="s">
        <v>85</v>
      </c>
      <c r="I207" s="11" t="s">
        <v>116</v>
      </c>
      <c r="J207" t="s">
        <v>91</v>
      </c>
    </row>
    <row r="208" spans="1:10" x14ac:dyDescent="0.2">
      <c r="A208" s="28">
        <v>1509</v>
      </c>
      <c r="B208" s="18">
        <v>5.7</v>
      </c>
      <c r="C208" s="28" t="s">
        <v>10</v>
      </c>
      <c r="D208" s="5">
        <v>11</v>
      </c>
      <c r="E208" s="28">
        <v>0.65</v>
      </c>
      <c r="F208" s="5" t="s">
        <v>76</v>
      </c>
      <c r="G208" s="5" t="s">
        <v>52</v>
      </c>
      <c r="H208" s="5" t="s">
        <v>85</v>
      </c>
      <c r="I208" s="11" t="s">
        <v>116</v>
      </c>
      <c r="J208" t="s">
        <v>91</v>
      </c>
    </row>
    <row r="209" spans="1:10" x14ac:dyDescent="0.2">
      <c r="A209" s="28">
        <v>1509</v>
      </c>
      <c r="B209" s="18">
        <v>5.7</v>
      </c>
      <c r="C209" s="28" t="s">
        <v>10</v>
      </c>
      <c r="D209" s="5">
        <v>5</v>
      </c>
      <c r="E209" s="28">
        <v>0.95</v>
      </c>
      <c r="F209" s="5" t="s">
        <v>77</v>
      </c>
      <c r="G209" s="5" t="s">
        <v>51</v>
      </c>
      <c r="H209" s="5" t="s">
        <v>85</v>
      </c>
      <c r="I209" s="11" t="s">
        <v>116</v>
      </c>
      <c r="J209" t="s">
        <v>91</v>
      </c>
    </row>
    <row r="210" spans="1:10" x14ac:dyDescent="0.2">
      <c r="A210" s="28">
        <v>1509</v>
      </c>
      <c r="B210" s="18">
        <v>5.7</v>
      </c>
      <c r="C210" s="28" t="s">
        <v>10</v>
      </c>
      <c r="D210" s="5">
        <v>8</v>
      </c>
      <c r="E210" s="28">
        <v>0.75</v>
      </c>
      <c r="F210" s="5" t="s">
        <v>78</v>
      </c>
      <c r="G210" s="5" t="s">
        <v>51</v>
      </c>
      <c r="H210" s="5" t="s">
        <v>85</v>
      </c>
      <c r="I210" s="11" t="s">
        <v>116</v>
      </c>
      <c r="J210" t="s">
        <v>91</v>
      </c>
    </row>
    <row r="211" spans="1:10" x14ac:dyDescent="0.2">
      <c r="A211" s="28">
        <v>1509</v>
      </c>
      <c r="B211" s="18">
        <v>5.7</v>
      </c>
      <c r="C211" s="28" t="s">
        <v>10</v>
      </c>
      <c r="D211" s="5">
        <v>11</v>
      </c>
      <c r="E211" s="28">
        <v>0.5</v>
      </c>
      <c r="F211" s="5" t="s">
        <v>79</v>
      </c>
      <c r="G211" s="5" t="s">
        <v>51</v>
      </c>
      <c r="H211" s="5" t="s">
        <v>85</v>
      </c>
      <c r="I211" s="11" t="s">
        <v>116</v>
      </c>
      <c r="J211" t="s">
        <v>91</v>
      </c>
    </row>
    <row r="212" spans="1:10" x14ac:dyDescent="0.2">
      <c r="A212" s="28">
        <v>1510</v>
      </c>
      <c r="B212" s="18">
        <v>5.7</v>
      </c>
      <c r="C212" s="28" t="s">
        <v>9</v>
      </c>
      <c r="D212" s="5">
        <v>5</v>
      </c>
      <c r="E212" s="28">
        <v>0.7</v>
      </c>
      <c r="F212" s="5" t="s">
        <v>74</v>
      </c>
      <c r="G212" s="5" t="s">
        <v>52</v>
      </c>
      <c r="H212" s="5" t="s">
        <v>85</v>
      </c>
      <c r="I212" s="11" t="s">
        <v>116</v>
      </c>
      <c r="J212" t="s">
        <v>91</v>
      </c>
    </row>
    <row r="213" spans="1:10" x14ac:dyDescent="0.2">
      <c r="A213" s="28">
        <v>1510</v>
      </c>
      <c r="B213" s="18">
        <v>5.7</v>
      </c>
      <c r="C213" s="28" t="s">
        <v>9</v>
      </c>
      <c r="D213" s="5">
        <v>8</v>
      </c>
      <c r="E213" s="28">
        <v>0.8</v>
      </c>
      <c r="F213" s="5" t="s">
        <v>75</v>
      </c>
      <c r="G213" s="5" t="s">
        <v>52</v>
      </c>
      <c r="H213" s="5" t="s">
        <v>85</v>
      </c>
      <c r="I213" s="11" t="s">
        <v>116</v>
      </c>
      <c r="J213" t="s">
        <v>91</v>
      </c>
    </row>
    <row r="214" spans="1:10" x14ac:dyDescent="0.2">
      <c r="A214" s="28">
        <v>1510</v>
      </c>
      <c r="B214" s="18">
        <v>5.7</v>
      </c>
      <c r="C214" s="28" t="s">
        <v>9</v>
      </c>
      <c r="D214" s="5">
        <v>11</v>
      </c>
      <c r="E214" s="28">
        <v>0.6</v>
      </c>
      <c r="F214" s="5" t="s">
        <v>76</v>
      </c>
      <c r="G214" s="5" t="s">
        <v>52</v>
      </c>
      <c r="H214" s="5" t="s">
        <v>85</v>
      </c>
      <c r="I214" s="11" t="s">
        <v>116</v>
      </c>
      <c r="J214" t="s">
        <v>91</v>
      </c>
    </row>
    <row r="215" spans="1:10" x14ac:dyDescent="0.2">
      <c r="A215" s="28">
        <v>1510</v>
      </c>
      <c r="B215" s="18">
        <v>5.7</v>
      </c>
      <c r="C215" s="28" t="s">
        <v>9</v>
      </c>
      <c r="D215" s="5">
        <v>5</v>
      </c>
      <c r="E215" s="28">
        <v>0.8</v>
      </c>
      <c r="F215" s="5" t="s">
        <v>77</v>
      </c>
      <c r="G215" s="5" t="s">
        <v>51</v>
      </c>
      <c r="H215" s="5" t="s">
        <v>85</v>
      </c>
      <c r="I215" s="11" t="s">
        <v>116</v>
      </c>
      <c r="J215" t="s">
        <v>91</v>
      </c>
    </row>
    <row r="216" spans="1:10" x14ac:dyDescent="0.2">
      <c r="A216" s="28">
        <v>1510</v>
      </c>
      <c r="B216" s="18">
        <v>5.7</v>
      </c>
      <c r="C216" s="28" t="s">
        <v>9</v>
      </c>
      <c r="D216" s="5">
        <v>8</v>
      </c>
      <c r="E216" s="28">
        <v>0.75</v>
      </c>
      <c r="F216" s="5" t="s">
        <v>78</v>
      </c>
      <c r="G216" s="5" t="s">
        <v>51</v>
      </c>
      <c r="H216" s="5" t="s">
        <v>85</v>
      </c>
      <c r="I216" s="11" t="s">
        <v>116</v>
      </c>
      <c r="J216" t="s">
        <v>91</v>
      </c>
    </row>
    <row r="217" spans="1:10" x14ac:dyDescent="0.2">
      <c r="A217" s="28">
        <v>1510</v>
      </c>
      <c r="B217" s="18">
        <v>5.7</v>
      </c>
      <c r="C217" s="28" t="s">
        <v>9</v>
      </c>
      <c r="D217" s="5">
        <v>11</v>
      </c>
      <c r="E217" s="28">
        <v>0.75</v>
      </c>
      <c r="F217" s="5" t="s">
        <v>79</v>
      </c>
      <c r="G217" s="5" t="s">
        <v>51</v>
      </c>
      <c r="H217" s="5" t="s">
        <v>85</v>
      </c>
      <c r="I217" s="11" t="s">
        <v>116</v>
      </c>
      <c r="J217" t="s">
        <v>91</v>
      </c>
    </row>
    <row r="218" spans="1:10" x14ac:dyDescent="0.2">
      <c r="A218" s="28">
        <v>1536</v>
      </c>
      <c r="B218" s="19">
        <v>11.361643835616439</v>
      </c>
      <c r="C218" s="28" t="s">
        <v>10</v>
      </c>
      <c r="D218" s="5">
        <v>5</v>
      </c>
      <c r="E218" s="28">
        <v>0.85</v>
      </c>
      <c r="F218" s="5" t="s">
        <v>74</v>
      </c>
      <c r="G218" s="5" t="s">
        <v>52</v>
      </c>
      <c r="H218" s="5" t="s">
        <v>86</v>
      </c>
      <c r="I218" s="13" t="s">
        <v>118</v>
      </c>
      <c r="J218" t="s">
        <v>98</v>
      </c>
    </row>
    <row r="219" spans="1:10" x14ac:dyDescent="0.2">
      <c r="A219" s="28">
        <v>1536</v>
      </c>
      <c r="B219" s="19">
        <v>11.361643835616439</v>
      </c>
      <c r="C219" s="28" t="s">
        <v>10</v>
      </c>
      <c r="D219" s="5">
        <v>8</v>
      </c>
      <c r="E219" s="28">
        <v>0.55000000000000004</v>
      </c>
      <c r="F219" s="5" t="s">
        <v>75</v>
      </c>
      <c r="G219" s="5" t="s">
        <v>52</v>
      </c>
      <c r="H219" s="5" t="s">
        <v>86</v>
      </c>
      <c r="I219" s="13" t="s">
        <v>118</v>
      </c>
      <c r="J219" t="s">
        <v>98</v>
      </c>
    </row>
    <row r="220" spans="1:10" x14ac:dyDescent="0.2">
      <c r="A220" s="28">
        <v>1536</v>
      </c>
      <c r="B220" s="19">
        <v>11.361643835616439</v>
      </c>
      <c r="C220" s="28" t="s">
        <v>10</v>
      </c>
      <c r="D220" s="5">
        <v>11</v>
      </c>
      <c r="E220" s="28">
        <v>0.65</v>
      </c>
      <c r="F220" s="5" t="s">
        <v>76</v>
      </c>
      <c r="G220" s="5" t="s">
        <v>52</v>
      </c>
      <c r="H220" s="5" t="s">
        <v>86</v>
      </c>
      <c r="I220" s="13" t="s">
        <v>118</v>
      </c>
      <c r="J220" t="s">
        <v>98</v>
      </c>
    </row>
    <row r="221" spans="1:10" x14ac:dyDescent="0.2">
      <c r="A221" s="28">
        <v>1536</v>
      </c>
      <c r="B221" s="19">
        <v>11.361643835616439</v>
      </c>
      <c r="C221" s="28" t="s">
        <v>10</v>
      </c>
      <c r="D221" s="5">
        <v>5</v>
      </c>
      <c r="E221" s="28">
        <v>0.8</v>
      </c>
      <c r="F221" s="5" t="s">
        <v>77</v>
      </c>
      <c r="G221" s="5" t="s">
        <v>51</v>
      </c>
      <c r="H221" s="5" t="s">
        <v>86</v>
      </c>
      <c r="I221" s="13" t="s">
        <v>118</v>
      </c>
      <c r="J221" t="s">
        <v>98</v>
      </c>
    </row>
    <row r="222" spans="1:10" x14ac:dyDescent="0.2">
      <c r="A222" s="28">
        <v>1536</v>
      </c>
      <c r="B222" s="19">
        <v>11.361643835616439</v>
      </c>
      <c r="C222" s="28" t="s">
        <v>10</v>
      </c>
      <c r="D222" s="5">
        <v>8</v>
      </c>
      <c r="E222" s="28">
        <v>0.75</v>
      </c>
      <c r="F222" s="5" t="s">
        <v>78</v>
      </c>
      <c r="G222" s="5" t="s">
        <v>51</v>
      </c>
      <c r="H222" s="5" t="s">
        <v>86</v>
      </c>
      <c r="I222" s="13" t="s">
        <v>118</v>
      </c>
      <c r="J222" t="s">
        <v>98</v>
      </c>
    </row>
    <row r="223" spans="1:10" x14ac:dyDescent="0.2">
      <c r="A223" s="28">
        <v>1536</v>
      </c>
      <c r="B223" s="19">
        <v>11.361643835616439</v>
      </c>
      <c r="C223" s="28" t="s">
        <v>10</v>
      </c>
      <c r="D223" s="5">
        <v>11</v>
      </c>
      <c r="E223" s="28">
        <v>0.5</v>
      </c>
      <c r="F223" s="5" t="s">
        <v>79</v>
      </c>
      <c r="G223" s="5" t="s">
        <v>51</v>
      </c>
      <c r="H223" s="5" t="s">
        <v>86</v>
      </c>
      <c r="I223" s="13" t="s">
        <v>118</v>
      </c>
      <c r="J223" t="s">
        <v>98</v>
      </c>
    </row>
    <row r="224" spans="1:10" x14ac:dyDescent="0.2">
      <c r="A224" s="28">
        <v>1547</v>
      </c>
      <c r="B224" s="18">
        <v>13.178082191780822</v>
      </c>
      <c r="C224" s="28" t="s">
        <v>9</v>
      </c>
      <c r="D224" s="5">
        <v>5</v>
      </c>
      <c r="E224" s="28">
        <v>0.85</v>
      </c>
      <c r="F224" s="5" t="s">
        <v>74</v>
      </c>
      <c r="G224" s="5" t="s">
        <v>52</v>
      </c>
      <c r="H224" s="5" t="s">
        <v>86</v>
      </c>
      <c r="I224" s="11" t="s">
        <v>119</v>
      </c>
      <c r="J224" s="22" t="s">
        <v>96</v>
      </c>
    </row>
    <row r="225" spans="1:10" x14ac:dyDescent="0.2">
      <c r="A225" s="28">
        <v>1547</v>
      </c>
      <c r="B225" s="18">
        <v>13.178082191780822</v>
      </c>
      <c r="C225" s="28" t="s">
        <v>9</v>
      </c>
      <c r="D225" s="5">
        <v>8</v>
      </c>
      <c r="E225" s="28">
        <v>0.8</v>
      </c>
      <c r="F225" s="5" t="s">
        <v>75</v>
      </c>
      <c r="G225" s="5" t="s">
        <v>52</v>
      </c>
      <c r="H225" s="5" t="s">
        <v>86</v>
      </c>
      <c r="I225" s="11" t="s">
        <v>119</v>
      </c>
      <c r="J225" s="22" t="s">
        <v>96</v>
      </c>
    </row>
    <row r="226" spans="1:10" x14ac:dyDescent="0.2">
      <c r="A226" s="28">
        <v>1547</v>
      </c>
      <c r="B226" s="18">
        <v>13.178082191780822</v>
      </c>
      <c r="C226" s="28" t="s">
        <v>9</v>
      </c>
      <c r="D226" s="5">
        <v>11</v>
      </c>
      <c r="E226" s="28">
        <v>0.7</v>
      </c>
      <c r="F226" s="5" t="s">
        <v>76</v>
      </c>
      <c r="G226" s="5" t="s">
        <v>52</v>
      </c>
      <c r="H226" s="5" t="s">
        <v>86</v>
      </c>
      <c r="I226" s="11" t="s">
        <v>119</v>
      </c>
      <c r="J226" s="22" t="s">
        <v>96</v>
      </c>
    </row>
    <row r="227" spans="1:10" x14ac:dyDescent="0.2">
      <c r="A227" s="28">
        <v>1547</v>
      </c>
      <c r="B227" s="18">
        <v>13.178082191780822</v>
      </c>
      <c r="C227" s="28" t="s">
        <v>9</v>
      </c>
      <c r="D227" s="5">
        <v>5</v>
      </c>
      <c r="E227" s="28">
        <v>0.85</v>
      </c>
      <c r="F227" s="5" t="s">
        <v>77</v>
      </c>
      <c r="G227" s="5" t="s">
        <v>51</v>
      </c>
      <c r="H227" s="5" t="s">
        <v>86</v>
      </c>
      <c r="I227" s="11" t="s">
        <v>119</v>
      </c>
      <c r="J227" s="22" t="s">
        <v>96</v>
      </c>
    </row>
    <row r="228" spans="1:10" x14ac:dyDescent="0.2">
      <c r="A228" s="28">
        <v>1547</v>
      </c>
      <c r="B228" s="18">
        <v>13.178082191780822</v>
      </c>
      <c r="C228" s="28" t="s">
        <v>9</v>
      </c>
      <c r="D228" s="5">
        <v>8</v>
      </c>
      <c r="E228" s="28">
        <v>0.95</v>
      </c>
      <c r="F228" s="5" t="s">
        <v>78</v>
      </c>
      <c r="G228" s="5" t="s">
        <v>51</v>
      </c>
      <c r="H228" s="5" t="s">
        <v>86</v>
      </c>
      <c r="I228" s="11" t="s">
        <v>119</v>
      </c>
      <c r="J228" s="22" t="s">
        <v>96</v>
      </c>
    </row>
    <row r="229" spans="1:10" x14ac:dyDescent="0.2">
      <c r="A229" s="28">
        <v>1547</v>
      </c>
      <c r="B229" s="18">
        <v>13.178082191780822</v>
      </c>
      <c r="C229" s="28" t="s">
        <v>9</v>
      </c>
      <c r="D229" s="5">
        <v>11</v>
      </c>
      <c r="E229" s="28">
        <v>0.75</v>
      </c>
      <c r="F229" s="5" t="s">
        <v>79</v>
      </c>
      <c r="G229" s="5" t="s">
        <v>51</v>
      </c>
      <c r="H229" s="5" t="s">
        <v>86</v>
      </c>
      <c r="I229" s="11" t="s">
        <v>119</v>
      </c>
      <c r="J229" s="22" t="s">
        <v>96</v>
      </c>
    </row>
    <row r="230" spans="1:10" x14ac:dyDescent="0.2">
      <c r="A230" s="28">
        <v>1567</v>
      </c>
      <c r="B230" s="19">
        <v>11.076712328767123</v>
      </c>
      <c r="C230" s="28" t="s">
        <v>10</v>
      </c>
      <c r="D230" s="5">
        <v>5</v>
      </c>
      <c r="E230" s="28">
        <v>0.95</v>
      </c>
      <c r="F230" s="5" t="s">
        <v>74</v>
      </c>
      <c r="G230" s="5" t="s">
        <v>52</v>
      </c>
      <c r="H230" s="5" t="s">
        <v>86</v>
      </c>
      <c r="I230" s="13" t="s">
        <v>118</v>
      </c>
      <c r="J230" t="s">
        <v>91</v>
      </c>
    </row>
    <row r="231" spans="1:10" x14ac:dyDescent="0.2">
      <c r="A231" s="28">
        <v>1567</v>
      </c>
      <c r="B231" s="19">
        <v>11.076712328767123</v>
      </c>
      <c r="C231" s="28" t="s">
        <v>10</v>
      </c>
      <c r="D231" s="5">
        <v>8</v>
      </c>
      <c r="E231" s="28">
        <v>0.9</v>
      </c>
      <c r="F231" s="5" t="s">
        <v>75</v>
      </c>
      <c r="G231" s="5" t="s">
        <v>52</v>
      </c>
      <c r="H231" s="5" t="s">
        <v>86</v>
      </c>
      <c r="I231" s="13" t="s">
        <v>118</v>
      </c>
      <c r="J231" t="s">
        <v>91</v>
      </c>
    </row>
    <row r="232" spans="1:10" x14ac:dyDescent="0.2">
      <c r="A232" s="28">
        <v>1567</v>
      </c>
      <c r="B232" s="19">
        <v>11.076712328767123</v>
      </c>
      <c r="C232" s="28" t="s">
        <v>10</v>
      </c>
      <c r="D232" s="5">
        <v>11</v>
      </c>
      <c r="E232" s="28">
        <v>0.65</v>
      </c>
      <c r="F232" s="5" t="s">
        <v>76</v>
      </c>
      <c r="G232" s="5" t="s">
        <v>52</v>
      </c>
      <c r="H232" s="5" t="s">
        <v>86</v>
      </c>
      <c r="I232" s="13" t="s">
        <v>118</v>
      </c>
      <c r="J232" t="s">
        <v>91</v>
      </c>
    </row>
    <row r="233" spans="1:10" x14ac:dyDescent="0.2">
      <c r="A233" s="28">
        <v>1567</v>
      </c>
      <c r="B233" s="19">
        <v>11.076712328767123</v>
      </c>
      <c r="C233" s="28" t="s">
        <v>10</v>
      </c>
      <c r="D233" s="5">
        <v>5</v>
      </c>
      <c r="E233" s="28">
        <v>0.95</v>
      </c>
      <c r="F233" s="5" t="s">
        <v>77</v>
      </c>
      <c r="G233" s="5" t="s">
        <v>51</v>
      </c>
      <c r="H233" s="5" t="s">
        <v>86</v>
      </c>
      <c r="I233" s="13" t="s">
        <v>118</v>
      </c>
      <c r="J233" t="s">
        <v>91</v>
      </c>
    </row>
    <row r="234" spans="1:10" x14ac:dyDescent="0.2">
      <c r="A234" s="28">
        <v>1567</v>
      </c>
      <c r="B234" s="19">
        <v>11.076712328767123</v>
      </c>
      <c r="C234" s="28" t="s">
        <v>10</v>
      </c>
      <c r="D234" s="5">
        <v>8</v>
      </c>
      <c r="E234" s="28">
        <v>0.85</v>
      </c>
      <c r="F234" s="5" t="s">
        <v>78</v>
      </c>
      <c r="G234" s="5" t="s">
        <v>51</v>
      </c>
      <c r="H234" s="5" t="s">
        <v>86</v>
      </c>
      <c r="I234" s="13" t="s">
        <v>118</v>
      </c>
      <c r="J234" t="s">
        <v>91</v>
      </c>
    </row>
    <row r="235" spans="1:10" x14ac:dyDescent="0.2">
      <c r="A235" s="28">
        <v>1567</v>
      </c>
      <c r="B235" s="19">
        <v>11.076712328767123</v>
      </c>
      <c r="C235" s="28" t="s">
        <v>10</v>
      </c>
      <c r="D235" s="5">
        <v>11</v>
      </c>
      <c r="E235" s="28">
        <v>0.8</v>
      </c>
      <c r="F235" s="5" t="s">
        <v>79</v>
      </c>
      <c r="G235" s="5" t="s">
        <v>51</v>
      </c>
      <c r="H235" s="5" t="s">
        <v>86</v>
      </c>
      <c r="I235" s="13" t="s">
        <v>118</v>
      </c>
      <c r="J235" t="s">
        <v>91</v>
      </c>
    </row>
    <row r="236" spans="1:10" x14ac:dyDescent="0.2">
      <c r="A236" s="28">
        <v>1572</v>
      </c>
      <c r="B236" s="18">
        <v>11.323287671232876</v>
      </c>
      <c r="C236" s="28" t="s">
        <v>10</v>
      </c>
      <c r="D236" s="5">
        <v>5</v>
      </c>
      <c r="E236" s="28">
        <v>0.9</v>
      </c>
      <c r="F236" s="5" t="s">
        <v>74</v>
      </c>
      <c r="G236" s="5" t="s">
        <v>52</v>
      </c>
      <c r="H236" s="5" t="s">
        <v>86</v>
      </c>
      <c r="I236" s="13" t="s">
        <v>118</v>
      </c>
      <c r="J236" t="s">
        <v>91</v>
      </c>
    </row>
    <row r="237" spans="1:10" x14ac:dyDescent="0.2">
      <c r="A237" s="28">
        <v>1572</v>
      </c>
      <c r="B237" s="18">
        <v>11.323287671232876</v>
      </c>
      <c r="C237" s="28" t="s">
        <v>10</v>
      </c>
      <c r="D237" s="5">
        <v>8</v>
      </c>
      <c r="E237" s="28">
        <v>0.85</v>
      </c>
      <c r="F237" s="5" t="s">
        <v>75</v>
      </c>
      <c r="G237" s="5" t="s">
        <v>52</v>
      </c>
      <c r="H237" s="5" t="s">
        <v>86</v>
      </c>
      <c r="I237" s="13" t="s">
        <v>118</v>
      </c>
      <c r="J237" t="s">
        <v>91</v>
      </c>
    </row>
    <row r="238" spans="1:10" x14ac:dyDescent="0.2">
      <c r="A238" s="28">
        <v>1572</v>
      </c>
      <c r="B238" s="18">
        <v>11.323287671232876</v>
      </c>
      <c r="C238" s="28" t="s">
        <v>10</v>
      </c>
      <c r="D238" s="5">
        <v>11</v>
      </c>
      <c r="E238" s="28">
        <v>0.7</v>
      </c>
      <c r="F238" s="5" t="s">
        <v>76</v>
      </c>
      <c r="G238" s="5" t="s">
        <v>52</v>
      </c>
      <c r="H238" s="5" t="s">
        <v>86</v>
      </c>
      <c r="I238" s="13" t="s">
        <v>118</v>
      </c>
      <c r="J238" t="s">
        <v>91</v>
      </c>
    </row>
    <row r="239" spans="1:10" x14ac:dyDescent="0.2">
      <c r="A239" s="28">
        <v>1572</v>
      </c>
      <c r="B239" s="18">
        <v>11.323287671232876</v>
      </c>
      <c r="C239" s="28" t="s">
        <v>10</v>
      </c>
      <c r="D239" s="5">
        <v>5</v>
      </c>
      <c r="E239" s="28">
        <v>0.95</v>
      </c>
      <c r="F239" s="5" t="s">
        <v>77</v>
      </c>
      <c r="G239" s="5" t="s">
        <v>51</v>
      </c>
      <c r="H239" s="5" t="s">
        <v>86</v>
      </c>
      <c r="I239" s="13" t="s">
        <v>118</v>
      </c>
      <c r="J239" t="s">
        <v>91</v>
      </c>
    </row>
    <row r="240" spans="1:10" x14ac:dyDescent="0.2">
      <c r="A240" s="28">
        <v>1572</v>
      </c>
      <c r="B240" s="18">
        <v>11.323287671232876</v>
      </c>
      <c r="C240" s="28" t="s">
        <v>10</v>
      </c>
      <c r="D240" s="5">
        <v>8</v>
      </c>
      <c r="E240" s="28">
        <v>0.65</v>
      </c>
      <c r="F240" s="5" t="s">
        <v>78</v>
      </c>
      <c r="G240" s="5" t="s">
        <v>51</v>
      </c>
      <c r="H240" s="5" t="s">
        <v>86</v>
      </c>
      <c r="I240" s="13" t="s">
        <v>118</v>
      </c>
      <c r="J240" t="s">
        <v>91</v>
      </c>
    </row>
    <row r="241" spans="1:10" x14ac:dyDescent="0.2">
      <c r="A241" s="28">
        <v>1572</v>
      </c>
      <c r="B241" s="18">
        <v>11.323287671232876</v>
      </c>
      <c r="C241" s="28" t="s">
        <v>10</v>
      </c>
      <c r="D241" s="5">
        <v>11</v>
      </c>
      <c r="E241" s="28">
        <v>0.8</v>
      </c>
      <c r="F241" s="5" t="s">
        <v>79</v>
      </c>
      <c r="G241" s="5" t="s">
        <v>51</v>
      </c>
      <c r="H241" s="5" t="s">
        <v>86</v>
      </c>
      <c r="I241" s="13" t="s">
        <v>118</v>
      </c>
      <c r="J241" t="s">
        <v>91</v>
      </c>
    </row>
    <row r="242" spans="1:10" x14ac:dyDescent="0.2">
      <c r="A242" s="28">
        <v>1607</v>
      </c>
      <c r="B242" s="18">
        <v>12.69041095890411</v>
      </c>
      <c r="C242" s="28" t="s">
        <v>10</v>
      </c>
      <c r="D242" s="5">
        <v>5</v>
      </c>
      <c r="E242" s="28">
        <v>0.8</v>
      </c>
      <c r="F242" s="5" t="s">
        <v>74</v>
      </c>
      <c r="G242" s="5" t="s">
        <v>52</v>
      </c>
      <c r="H242" s="5" t="s">
        <v>86</v>
      </c>
      <c r="I242" s="11" t="s">
        <v>119</v>
      </c>
      <c r="J242" t="s">
        <v>91</v>
      </c>
    </row>
    <row r="243" spans="1:10" x14ac:dyDescent="0.2">
      <c r="A243" s="28">
        <v>1607</v>
      </c>
      <c r="B243" s="18">
        <v>12.69041095890411</v>
      </c>
      <c r="C243" s="28" t="s">
        <v>10</v>
      </c>
      <c r="D243" s="5">
        <v>8</v>
      </c>
      <c r="E243" s="28">
        <v>0.8</v>
      </c>
      <c r="F243" s="5" t="s">
        <v>75</v>
      </c>
      <c r="G243" s="5" t="s">
        <v>52</v>
      </c>
      <c r="H243" s="5" t="s">
        <v>86</v>
      </c>
      <c r="I243" s="11" t="s">
        <v>119</v>
      </c>
      <c r="J243" t="s">
        <v>91</v>
      </c>
    </row>
    <row r="244" spans="1:10" x14ac:dyDescent="0.2">
      <c r="A244" s="28">
        <v>1607</v>
      </c>
      <c r="B244" s="18">
        <v>12.69041095890411</v>
      </c>
      <c r="C244" s="28" t="s">
        <v>10</v>
      </c>
      <c r="D244" s="5">
        <v>11</v>
      </c>
      <c r="E244" s="28">
        <v>0.6</v>
      </c>
      <c r="F244" s="5" t="s">
        <v>76</v>
      </c>
      <c r="G244" s="5" t="s">
        <v>52</v>
      </c>
      <c r="H244" s="5" t="s">
        <v>86</v>
      </c>
      <c r="I244" s="11" t="s">
        <v>119</v>
      </c>
      <c r="J244" t="s">
        <v>91</v>
      </c>
    </row>
    <row r="245" spans="1:10" x14ac:dyDescent="0.2">
      <c r="A245" s="28">
        <v>1607</v>
      </c>
      <c r="B245" s="18">
        <v>12.69041095890411</v>
      </c>
      <c r="C245" s="28" t="s">
        <v>10</v>
      </c>
      <c r="D245" s="5">
        <v>5</v>
      </c>
      <c r="E245" s="28">
        <v>0.8</v>
      </c>
      <c r="F245" s="5" t="s">
        <v>77</v>
      </c>
      <c r="G245" s="5" t="s">
        <v>51</v>
      </c>
      <c r="H245" s="5" t="s">
        <v>86</v>
      </c>
      <c r="I245" s="11" t="s">
        <v>119</v>
      </c>
      <c r="J245" t="s">
        <v>91</v>
      </c>
    </row>
    <row r="246" spans="1:10" x14ac:dyDescent="0.2">
      <c r="A246" s="28">
        <v>1607</v>
      </c>
      <c r="B246" s="18">
        <v>12.69041095890411</v>
      </c>
      <c r="C246" s="28" t="s">
        <v>10</v>
      </c>
      <c r="D246" s="5">
        <v>8</v>
      </c>
      <c r="E246" s="28">
        <v>0.85</v>
      </c>
      <c r="F246" s="5" t="s">
        <v>78</v>
      </c>
      <c r="G246" s="5" t="s">
        <v>51</v>
      </c>
      <c r="H246" s="5" t="s">
        <v>86</v>
      </c>
      <c r="I246" s="11" t="s">
        <v>119</v>
      </c>
      <c r="J246" t="s">
        <v>91</v>
      </c>
    </row>
    <row r="247" spans="1:10" x14ac:dyDescent="0.2">
      <c r="A247" s="28">
        <v>1607</v>
      </c>
      <c r="B247" s="18">
        <v>12.69041095890411</v>
      </c>
      <c r="C247" s="28" t="s">
        <v>10</v>
      </c>
      <c r="D247" s="5">
        <v>11</v>
      </c>
      <c r="E247" s="28">
        <v>0.7</v>
      </c>
      <c r="F247" s="5" t="s">
        <v>79</v>
      </c>
      <c r="G247" s="5" t="s">
        <v>51</v>
      </c>
      <c r="H247" s="5" t="s">
        <v>86</v>
      </c>
      <c r="I247" s="11" t="s">
        <v>119</v>
      </c>
      <c r="J247" t="s">
        <v>91</v>
      </c>
    </row>
    <row r="248" spans="1:10" x14ac:dyDescent="0.2">
      <c r="A248" s="28">
        <v>1616</v>
      </c>
      <c r="B248" s="19">
        <v>10.854794520547944</v>
      </c>
      <c r="C248" s="28" t="s">
        <v>9</v>
      </c>
      <c r="D248" s="5">
        <v>5</v>
      </c>
      <c r="E248" s="28">
        <v>0.85</v>
      </c>
      <c r="F248" s="5" t="s">
        <v>74</v>
      </c>
      <c r="G248" s="5" t="s">
        <v>52</v>
      </c>
      <c r="H248" s="5" t="s">
        <v>86</v>
      </c>
      <c r="I248" s="13" t="s">
        <v>118</v>
      </c>
      <c r="J248" s="22" t="s">
        <v>96</v>
      </c>
    </row>
    <row r="249" spans="1:10" x14ac:dyDescent="0.2">
      <c r="A249" s="28">
        <v>1616</v>
      </c>
      <c r="B249" s="19">
        <v>10.854794520547944</v>
      </c>
      <c r="C249" s="28" t="s">
        <v>9</v>
      </c>
      <c r="D249" s="5">
        <v>8</v>
      </c>
      <c r="E249" s="28">
        <v>0.8</v>
      </c>
      <c r="F249" s="5" t="s">
        <v>75</v>
      </c>
      <c r="G249" s="5" t="s">
        <v>52</v>
      </c>
      <c r="H249" s="5" t="s">
        <v>86</v>
      </c>
      <c r="I249" s="13" t="s">
        <v>118</v>
      </c>
      <c r="J249" s="22" t="s">
        <v>96</v>
      </c>
    </row>
    <row r="250" spans="1:10" x14ac:dyDescent="0.2">
      <c r="A250" s="28">
        <v>1616</v>
      </c>
      <c r="B250" s="19">
        <v>10.854794520547944</v>
      </c>
      <c r="C250" s="28" t="s">
        <v>9</v>
      </c>
      <c r="D250" s="5">
        <v>11</v>
      </c>
      <c r="E250" s="28">
        <v>0.6</v>
      </c>
      <c r="F250" s="5" t="s">
        <v>76</v>
      </c>
      <c r="G250" s="5" t="s">
        <v>52</v>
      </c>
      <c r="H250" s="5" t="s">
        <v>86</v>
      </c>
      <c r="I250" s="13" t="s">
        <v>118</v>
      </c>
      <c r="J250" s="22" t="s">
        <v>96</v>
      </c>
    </row>
    <row r="251" spans="1:10" x14ac:dyDescent="0.2">
      <c r="A251" s="28">
        <v>1616</v>
      </c>
      <c r="B251" s="19">
        <v>10.854794520547944</v>
      </c>
      <c r="C251" s="28" t="s">
        <v>9</v>
      </c>
      <c r="D251" s="5">
        <v>5</v>
      </c>
      <c r="E251" s="28">
        <v>0.95</v>
      </c>
      <c r="F251" s="5" t="s">
        <v>77</v>
      </c>
      <c r="G251" s="5" t="s">
        <v>51</v>
      </c>
      <c r="H251" s="5" t="s">
        <v>86</v>
      </c>
      <c r="I251" s="13" t="s">
        <v>118</v>
      </c>
      <c r="J251" s="22" t="s">
        <v>96</v>
      </c>
    </row>
    <row r="252" spans="1:10" x14ac:dyDescent="0.2">
      <c r="A252" s="28">
        <v>1616</v>
      </c>
      <c r="B252" s="19">
        <v>10.854794520547944</v>
      </c>
      <c r="C252" s="28" t="s">
        <v>9</v>
      </c>
      <c r="D252" s="5">
        <v>8</v>
      </c>
      <c r="E252" s="28">
        <v>0.85</v>
      </c>
      <c r="F252" s="5" t="s">
        <v>78</v>
      </c>
      <c r="G252" s="5" t="s">
        <v>51</v>
      </c>
      <c r="H252" s="5" t="s">
        <v>86</v>
      </c>
      <c r="I252" s="13" t="s">
        <v>118</v>
      </c>
      <c r="J252" s="22" t="s">
        <v>96</v>
      </c>
    </row>
    <row r="253" spans="1:10" x14ac:dyDescent="0.2">
      <c r="A253" s="28">
        <v>1616</v>
      </c>
      <c r="B253" s="19">
        <v>10.854794520547944</v>
      </c>
      <c r="C253" s="28" t="s">
        <v>9</v>
      </c>
      <c r="D253" s="5">
        <v>11</v>
      </c>
      <c r="E253" s="28">
        <v>0.85</v>
      </c>
      <c r="F253" s="5" t="s">
        <v>79</v>
      </c>
      <c r="G253" s="5" t="s">
        <v>51</v>
      </c>
      <c r="H253" s="5" t="s">
        <v>86</v>
      </c>
      <c r="I253" s="13" t="s">
        <v>118</v>
      </c>
      <c r="J253" s="22" t="s">
        <v>96</v>
      </c>
    </row>
    <row r="254" spans="1:10" x14ac:dyDescent="0.2">
      <c r="A254" s="28">
        <v>1645</v>
      </c>
      <c r="B254" s="19">
        <v>12.849315068493151</v>
      </c>
      <c r="C254" s="28" t="s">
        <v>10</v>
      </c>
      <c r="D254" s="5">
        <v>5</v>
      </c>
      <c r="E254" s="28">
        <v>0.85</v>
      </c>
      <c r="F254" s="5" t="s">
        <v>74</v>
      </c>
      <c r="G254" s="5" t="s">
        <v>52</v>
      </c>
      <c r="H254" s="5" t="s">
        <v>86</v>
      </c>
      <c r="I254" s="11" t="s">
        <v>119</v>
      </c>
      <c r="J254" t="s">
        <v>98</v>
      </c>
    </row>
    <row r="255" spans="1:10" x14ac:dyDescent="0.2">
      <c r="A255" s="28">
        <v>1645</v>
      </c>
      <c r="B255" s="19">
        <v>12.849315068493151</v>
      </c>
      <c r="C255" s="28" t="s">
        <v>10</v>
      </c>
      <c r="D255" s="5">
        <v>8</v>
      </c>
      <c r="E255" s="28">
        <v>0.85</v>
      </c>
      <c r="F255" s="5" t="s">
        <v>75</v>
      </c>
      <c r="G255" s="5" t="s">
        <v>52</v>
      </c>
      <c r="H255" s="5" t="s">
        <v>86</v>
      </c>
      <c r="I255" s="11" t="s">
        <v>119</v>
      </c>
      <c r="J255" t="s">
        <v>98</v>
      </c>
    </row>
    <row r="256" spans="1:10" x14ac:dyDescent="0.2">
      <c r="A256" s="28">
        <v>1645</v>
      </c>
      <c r="B256" s="19">
        <v>12.849315068493151</v>
      </c>
      <c r="C256" s="28" t="s">
        <v>10</v>
      </c>
      <c r="D256" s="5">
        <v>11</v>
      </c>
      <c r="E256" s="28">
        <v>0.55000000000000004</v>
      </c>
      <c r="F256" s="5" t="s">
        <v>76</v>
      </c>
      <c r="G256" s="5" t="s">
        <v>52</v>
      </c>
      <c r="H256" s="5" t="s">
        <v>86</v>
      </c>
      <c r="I256" s="11" t="s">
        <v>119</v>
      </c>
      <c r="J256" t="s">
        <v>98</v>
      </c>
    </row>
    <row r="257" spans="1:15" x14ac:dyDescent="0.2">
      <c r="A257" s="28">
        <v>1645</v>
      </c>
      <c r="B257" s="19">
        <v>12.849315068493151</v>
      </c>
      <c r="C257" s="28" t="s">
        <v>10</v>
      </c>
      <c r="D257" s="5">
        <v>5</v>
      </c>
      <c r="E257" s="28">
        <v>0.75</v>
      </c>
      <c r="F257" s="5" t="s">
        <v>77</v>
      </c>
      <c r="G257" s="5" t="s">
        <v>51</v>
      </c>
      <c r="H257" s="5" t="s">
        <v>86</v>
      </c>
      <c r="I257" s="11" t="s">
        <v>119</v>
      </c>
      <c r="J257" t="s">
        <v>98</v>
      </c>
    </row>
    <row r="258" spans="1:15" x14ac:dyDescent="0.2">
      <c r="A258" s="28">
        <v>1645</v>
      </c>
      <c r="B258" s="19">
        <v>12.849315068493151</v>
      </c>
      <c r="C258" s="28" t="s">
        <v>10</v>
      </c>
      <c r="D258" s="5">
        <v>8</v>
      </c>
      <c r="E258" s="28">
        <v>0.6</v>
      </c>
      <c r="F258" s="5" t="s">
        <v>78</v>
      </c>
      <c r="G258" s="5" t="s">
        <v>51</v>
      </c>
      <c r="H258" s="5" t="s">
        <v>86</v>
      </c>
      <c r="I258" s="11" t="s">
        <v>119</v>
      </c>
      <c r="J258" t="s">
        <v>98</v>
      </c>
    </row>
    <row r="259" spans="1:15" x14ac:dyDescent="0.2">
      <c r="A259" s="28">
        <v>1645</v>
      </c>
      <c r="B259" s="19">
        <v>12.849315068493151</v>
      </c>
      <c r="C259" s="28" t="s">
        <v>10</v>
      </c>
      <c r="D259" s="5">
        <v>11</v>
      </c>
      <c r="E259" s="28">
        <v>0.65</v>
      </c>
      <c r="F259" s="5" t="s">
        <v>79</v>
      </c>
      <c r="G259" s="5" t="s">
        <v>51</v>
      </c>
      <c r="H259" s="5" t="s">
        <v>86</v>
      </c>
      <c r="I259" s="11" t="s">
        <v>119</v>
      </c>
      <c r="J259" t="s">
        <v>98</v>
      </c>
    </row>
    <row r="260" spans="1:15" x14ac:dyDescent="0.2">
      <c r="A260" s="28">
        <v>1676</v>
      </c>
      <c r="B260" s="18">
        <v>7.26</v>
      </c>
      <c r="C260" s="28" t="s">
        <v>9</v>
      </c>
      <c r="D260" s="5">
        <v>5</v>
      </c>
      <c r="E260" s="28">
        <v>0.95</v>
      </c>
      <c r="F260" s="5" t="s">
        <v>74</v>
      </c>
      <c r="G260" s="5" t="s">
        <v>52</v>
      </c>
      <c r="H260" s="5" t="s">
        <v>85</v>
      </c>
      <c r="I260" s="11" t="s">
        <v>116</v>
      </c>
      <c r="J260" t="s">
        <v>98</v>
      </c>
    </row>
    <row r="261" spans="1:15" x14ac:dyDescent="0.2">
      <c r="A261" s="28">
        <v>1676</v>
      </c>
      <c r="B261" s="18">
        <v>7.26</v>
      </c>
      <c r="C261" s="28" t="s">
        <v>9</v>
      </c>
      <c r="D261" s="5">
        <v>8</v>
      </c>
      <c r="E261" s="28">
        <v>0.8</v>
      </c>
      <c r="F261" s="5" t="s">
        <v>75</v>
      </c>
      <c r="G261" s="5" t="s">
        <v>52</v>
      </c>
      <c r="H261" s="5" t="s">
        <v>85</v>
      </c>
      <c r="I261" s="11" t="s">
        <v>116</v>
      </c>
      <c r="J261" t="s">
        <v>98</v>
      </c>
    </row>
    <row r="262" spans="1:15" x14ac:dyDescent="0.2">
      <c r="A262" s="28">
        <v>1676</v>
      </c>
      <c r="B262" s="18">
        <v>7.26</v>
      </c>
      <c r="C262" s="28" t="s">
        <v>9</v>
      </c>
      <c r="D262" s="5">
        <v>11</v>
      </c>
      <c r="E262" s="28">
        <v>0.55000000000000004</v>
      </c>
      <c r="F262" s="5" t="s">
        <v>76</v>
      </c>
      <c r="G262" s="5" t="s">
        <v>52</v>
      </c>
      <c r="H262" s="5" t="s">
        <v>85</v>
      </c>
      <c r="I262" s="11" t="s">
        <v>116</v>
      </c>
      <c r="J262" t="s">
        <v>98</v>
      </c>
    </row>
    <row r="263" spans="1:15" x14ac:dyDescent="0.2">
      <c r="A263" s="28">
        <v>1676</v>
      </c>
      <c r="B263" s="18">
        <v>7.26</v>
      </c>
      <c r="C263" s="28" t="s">
        <v>9</v>
      </c>
      <c r="D263" s="5">
        <v>5</v>
      </c>
      <c r="E263" s="28">
        <v>0.9</v>
      </c>
      <c r="F263" s="5" t="s">
        <v>77</v>
      </c>
      <c r="G263" s="5" t="s">
        <v>51</v>
      </c>
      <c r="H263" s="5" t="s">
        <v>85</v>
      </c>
      <c r="I263" s="11" t="s">
        <v>116</v>
      </c>
      <c r="J263" t="s">
        <v>98</v>
      </c>
      <c r="K263" s="5"/>
      <c r="O263" s="5"/>
    </row>
    <row r="264" spans="1:15" x14ac:dyDescent="0.2">
      <c r="A264" s="28">
        <v>1676</v>
      </c>
      <c r="B264" s="18">
        <v>7.26</v>
      </c>
      <c r="C264" s="28" t="s">
        <v>9</v>
      </c>
      <c r="D264" s="5">
        <v>8</v>
      </c>
      <c r="E264" s="28">
        <v>0.75</v>
      </c>
      <c r="F264" s="5" t="s">
        <v>78</v>
      </c>
      <c r="G264" s="5" t="s">
        <v>51</v>
      </c>
      <c r="H264" s="5" t="s">
        <v>85</v>
      </c>
      <c r="I264" s="11" t="s">
        <v>116</v>
      </c>
      <c r="J264" t="s">
        <v>98</v>
      </c>
      <c r="K264" s="5"/>
      <c r="O264" s="5"/>
    </row>
    <row r="265" spans="1:15" x14ac:dyDescent="0.2">
      <c r="A265" s="28">
        <v>1676</v>
      </c>
      <c r="B265" s="18">
        <v>7.26</v>
      </c>
      <c r="C265" s="28" t="s">
        <v>9</v>
      </c>
      <c r="D265" s="5">
        <v>11</v>
      </c>
      <c r="E265" s="28">
        <v>0.65</v>
      </c>
      <c r="F265" s="5" t="s">
        <v>79</v>
      </c>
      <c r="G265" s="5" t="s">
        <v>51</v>
      </c>
      <c r="H265" s="5" t="s">
        <v>85</v>
      </c>
      <c r="I265" s="11" t="s">
        <v>116</v>
      </c>
      <c r="J265" t="s">
        <v>98</v>
      </c>
      <c r="K265" s="5"/>
      <c r="O265" s="5"/>
    </row>
    <row r="266" spans="1:15" x14ac:dyDescent="0.2">
      <c r="A266" s="28">
        <v>1715</v>
      </c>
      <c r="B266" s="18">
        <v>7.44</v>
      </c>
      <c r="C266" s="28" t="s">
        <v>10</v>
      </c>
      <c r="D266" s="5">
        <v>5</v>
      </c>
      <c r="E266" s="28">
        <v>0.75</v>
      </c>
      <c r="F266" s="5" t="s">
        <v>74</v>
      </c>
      <c r="G266" s="5" t="s">
        <v>52</v>
      </c>
      <c r="H266" s="5" t="s">
        <v>85</v>
      </c>
      <c r="I266" s="11" t="s">
        <v>116</v>
      </c>
      <c r="J266" t="s">
        <v>91</v>
      </c>
      <c r="K266" s="5"/>
      <c r="O266" s="5"/>
    </row>
    <row r="267" spans="1:15" x14ac:dyDescent="0.2">
      <c r="A267" s="28">
        <v>1715</v>
      </c>
      <c r="B267" s="18">
        <v>7.44</v>
      </c>
      <c r="C267" s="28" t="s">
        <v>10</v>
      </c>
      <c r="D267" s="5">
        <v>8</v>
      </c>
      <c r="E267" s="28">
        <v>0.8</v>
      </c>
      <c r="F267" s="5" t="s">
        <v>75</v>
      </c>
      <c r="G267" s="5" t="s">
        <v>52</v>
      </c>
      <c r="H267" s="5" t="s">
        <v>85</v>
      </c>
      <c r="I267" s="11" t="s">
        <v>116</v>
      </c>
      <c r="J267" t="s">
        <v>91</v>
      </c>
      <c r="K267" s="5"/>
      <c r="O267" s="5"/>
    </row>
    <row r="268" spans="1:15" x14ac:dyDescent="0.2">
      <c r="A268" s="28">
        <v>1715</v>
      </c>
      <c r="B268" s="18">
        <v>7.44</v>
      </c>
      <c r="C268" s="28" t="s">
        <v>10</v>
      </c>
      <c r="D268" s="5">
        <v>11</v>
      </c>
      <c r="E268" s="28">
        <v>0.7</v>
      </c>
      <c r="F268" s="5" t="s">
        <v>76</v>
      </c>
      <c r="G268" s="5" t="s">
        <v>52</v>
      </c>
      <c r="H268" s="5" t="s">
        <v>85</v>
      </c>
      <c r="I268" s="11" t="s">
        <v>116</v>
      </c>
      <c r="J268" t="s">
        <v>91</v>
      </c>
      <c r="K268" s="5"/>
      <c r="O268" s="5"/>
    </row>
    <row r="269" spans="1:15" x14ac:dyDescent="0.2">
      <c r="A269" s="28">
        <v>1715</v>
      </c>
      <c r="B269" s="18">
        <v>7.44</v>
      </c>
      <c r="C269" s="28" t="s">
        <v>10</v>
      </c>
      <c r="D269" s="5">
        <v>5</v>
      </c>
      <c r="E269" s="28">
        <v>0.8</v>
      </c>
      <c r="F269" s="5" t="s">
        <v>77</v>
      </c>
      <c r="G269" s="5" t="s">
        <v>51</v>
      </c>
      <c r="H269" s="5" t="s">
        <v>85</v>
      </c>
      <c r="I269" s="11" t="s">
        <v>116</v>
      </c>
      <c r="J269" t="s">
        <v>91</v>
      </c>
      <c r="K269" s="5"/>
      <c r="O269" s="5"/>
    </row>
    <row r="270" spans="1:15" x14ac:dyDescent="0.2">
      <c r="A270" s="28">
        <v>1715</v>
      </c>
      <c r="B270" s="18">
        <v>7.44</v>
      </c>
      <c r="C270" s="28" t="s">
        <v>10</v>
      </c>
      <c r="D270" s="5">
        <v>8</v>
      </c>
      <c r="E270" s="28">
        <v>0.8</v>
      </c>
      <c r="F270" s="5" t="s">
        <v>78</v>
      </c>
      <c r="G270" s="5" t="s">
        <v>51</v>
      </c>
      <c r="H270" s="5" t="s">
        <v>85</v>
      </c>
      <c r="I270" s="11" t="s">
        <v>116</v>
      </c>
      <c r="J270" t="s">
        <v>91</v>
      </c>
      <c r="K270" s="5"/>
      <c r="O270" s="5"/>
    </row>
    <row r="271" spans="1:15" x14ac:dyDescent="0.2">
      <c r="A271" s="28">
        <v>1715</v>
      </c>
      <c r="B271" s="18">
        <v>7.44</v>
      </c>
      <c r="C271" s="28" t="s">
        <v>10</v>
      </c>
      <c r="D271" s="5">
        <v>11</v>
      </c>
      <c r="E271" s="28">
        <v>0.8</v>
      </c>
      <c r="F271" s="5" t="s">
        <v>79</v>
      </c>
      <c r="G271" s="5" t="s">
        <v>51</v>
      </c>
      <c r="H271" s="5" t="s">
        <v>85</v>
      </c>
      <c r="I271" s="11" t="s">
        <v>116</v>
      </c>
      <c r="J271" t="s">
        <v>91</v>
      </c>
      <c r="K271" s="5"/>
      <c r="O271" s="5"/>
    </row>
    <row r="272" spans="1:15" x14ac:dyDescent="0.2">
      <c r="A272" s="28">
        <v>1741</v>
      </c>
      <c r="B272" s="18">
        <v>8.27</v>
      </c>
      <c r="C272" s="28" t="s">
        <v>10</v>
      </c>
      <c r="D272" s="5">
        <v>5</v>
      </c>
      <c r="E272" s="28">
        <v>0.75</v>
      </c>
      <c r="F272" s="5" t="s">
        <v>74</v>
      </c>
      <c r="G272" s="5" t="s">
        <v>52</v>
      </c>
      <c r="H272" s="5" t="s">
        <v>85</v>
      </c>
      <c r="I272" s="13" t="s">
        <v>118</v>
      </c>
      <c r="J272" t="s">
        <v>91</v>
      </c>
      <c r="K272" s="5"/>
      <c r="O272" s="5"/>
    </row>
    <row r="273" spans="1:15" x14ac:dyDescent="0.2">
      <c r="A273" s="28">
        <v>1741</v>
      </c>
      <c r="B273" s="18">
        <v>8.27</v>
      </c>
      <c r="C273" s="28" t="s">
        <v>10</v>
      </c>
      <c r="D273" s="5">
        <v>8</v>
      </c>
      <c r="E273" s="28">
        <v>0.75</v>
      </c>
      <c r="F273" s="5" t="s">
        <v>75</v>
      </c>
      <c r="G273" s="5" t="s">
        <v>52</v>
      </c>
      <c r="H273" s="5" t="s">
        <v>85</v>
      </c>
      <c r="I273" s="13" t="s">
        <v>118</v>
      </c>
      <c r="J273" t="s">
        <v>91</v>
      </c>
      <c r="K273" s="5"/>
      <c r="O273" s="5"/>
    </row>
    <row r="274" spans="1:15" x14ac:dyDescent="0.2">
      <c r="A274" s="28">
        <v>1741</v>
      </c>
      <c r="B274" s="18">
        <v>8.27</v>
      </c>
      <c r="C274" s="28" t="s">
        <v>10</v>
      </c>
      <c r="D274" s="5">
        <v>11</v>
      </c>
      <c r="E274" s="28">
        <v>0.5</v>
      </c>
      <c r="F274" s="5" t="s">
        <v>76</v>
      </c>
      <c r="G274" s="5" t="s">
        <v>52</v>
      </c>
      <c r="H274" s="5" t="s">
        <v>85</v>
      </c>
      <c r="I274" s="13" t="s">
        <v>118</v>
      </c>
      <c r="J274" t="s">
        <v>91</v>
      </c>
      <c r="K274" s="5"/>
      <c r="O274" s="5"/>
    </row>
    <row r="275" spans="1:15" x14ac:dyDescent="0.2">
      <c r="A275" s="28">
        <v>1741</v>
      </c>
      <c r="B275" s="18">
        <v>8.27</v>
      </c>
      <c r="C275" s="28" t="s">
        <v>10</v>
      </c>
      <c r="D275" s="5">
        <v>5</v>
      </c>
      <c r="E275" s="28">
        <v>0.85</v>
      </c>
      <c r="F275" s="5" t="s">
        <v>77</v>
      </c>
      <c r="G275" s="5" t="s">
        <v>51</v>
      </c>
      <c r="H275" s="5" t="s">
        <v>85</v>
      </c>
      <c r="I275" s="13" t="s">
        <v>118</v>
      </c>
      <c r="J275" t="s">
        <v>91</v>
      </c>
      <c r="K275" s="5"/>
      <c r="O275" s="5"/>
    </row>
    <row r="276" spans="1:15" x14ac:dyDescent="0.2">
      <c r="A276" s="28">
        <v>1741</v>
      </c>
      <c r="B276" s="18">
        <v>8.27</v>
      </c>
      <c r="C276" s="28" t="s">
        <v>10</v>
      </c>
      <c r="D276" s="5">
        <v>8</v>
      </c>
      <c r="E276" s="28">
        <v>0.7</v>
      </c>
      <c r="F276" s="5" t="s">
        <v>78</v>
      </c>
      <c r="G276" s="5" t="s">
        <v>51</v>
      </c>
      <c r="H276" s="5" t="s">
        <v>85</v>
      </c>
      <c r="I276" s="13" t="s">
        <v>118</v>
      </c>
      <c r="J276" t="s">
        <v>91</v>
      </c>
      <c r="K276" s="5"/>
      <c r="O276" s="5"/>
    </row>
    <row r="277" spans="1:15" x14ac:dyDescent="0.2">
      <c r="A277" s="28">
        <v>1741</v>
      </c>
      <c r="B277" s="18">
        <v>8.27</v>
      </c>
      <c r="C277" s="28" t="s">
        <v>10</v>
      </c>
      <c r="D277" s="5">
        <v>11</v>
      </c>
      <c r="E277" s="28">
        <v>0.65</v>
      </c>
      <c r="F277" s="5" t="s">
        <v>79</v>
      </c>
      <c r="G277" s="5" t="s">
        <v>51</v>
      </c>
      <c r="H277" s="5" t="s">
        <v>85</v>
      </c>
      <c r="I277" s="13" t="s">
        <v>118</v>
      </c>
      <c r="J277" t="s">
        <v>91</v>
      </c>
      <c r="K277" s="5"/>
      <c r="O277" s="5"/>
    </row>
    <row r="278" spans="1:15" x14ac:dyDescent="0.2">
      <c r="A278" s="28">
        <v>1751</v>
      </c>
      <c r="B278" s="19">
        <v>6.82</v>
      </c>
      <c r="C278" s="28" t="s">
        <v>9</v>
      </c>
      <c r="D278" s="5">
        <v>5</v>
      </c>
      <c r="E278" s="28">
        <v>0.8</v>
      </c>
      <c r="F278" s="5" t="s">
        <v>74</v>
      </c>
      <c r="G278" s="5" t="s">
        <v>52</v>
      </c>
      <c r="H278" s="5" t="s">
        <v>85</v>
      </c>
      <c r="I278" s="11" t="s">
        <v>116</v>
      </c>
      <c r="J278" t="s">
        <v>91</v>
      </c>
      <c r="K278" s="5"/>
      <c r="O278" s="5"/>
    </row>
    <row r="279" spans="1:15" x14ac:dyDescent="0.2">
      <c r="A279" s="28">
        <v>1751</v>
      </c>
      <c r="B279" s="19">
        <v>6.82</v>
      </c>
      <c r="C279" s="28" t="s">
        <v>9</v>
      </c>
      <c r="D279" s="5">
        <v>8</v>
      </c>
      <c r="E279" s="28">
        <v>0.7</v>
      </c>
      <c r="F279" s="5" t="s">
        <v>75</v>
      </c>
      <c r="G279" s="5" t="s">
        <v>52</v>
      </c>
      <c r="H279" s="5" t="s">
        <v>85</v>
      </c>
      <c r="I279" s="11" t="s">
        <v>116</v>
      </c>
      <c r="J279" t="s">
        <v>91</v>
      </c>
      <c r="K279" s="5"/>
      <c r="O279" s="5"/>
    </row>
    <row r="280" spans="1:15" x14ac:dyDescent="0.2">
      <c r="A280" s="28">
        <v>1751</v>
      </c>
      <c r="B280" s="19">
        <v>6.82</v>
      </c>
      <c r="C280" s="28" t="s">
        <v>9</v>
      </c>
      <c r="D280" s="5">
        <v>11</v>
      </c>
      <c r="E280" s="28">
        <v>0.45</v>
      </c>
      <c r="F280" s="5" t="s">
        <v>76</v>
      </c>
      <c r="G280" s="5" t="s">
        <v>52</v>
      </c>
      <c r="H280" s="5" t="s">
        <v>85</v>
      </c>
      <c r="I280" s="11" t="s">
        <v>116</v>
      </c>
      <c r="J280" t="s">
        <v>91</v>
      </c>
      <c r="K280" s="5"/>
      <c r="O280" s="5"/>
    </row>
    <row r="281" spans="1:15" x14ac:dyDescent="0.2">
      <c r="A281" s="28">
        <v>1751</v>
      </c>
      <c r="B281" s="19">
        <v>6.82</v>
      </c>
      <c r="C281" s="28" t="s">
        <v>9</v>
      </c>
      <c r="D281" s="5">
        <v>5</v>
      </c>
      <c r="E281" s="28">
        <v>0.7</v>
      </c>
      <c r="F281" s="5" t="s">
        <v>77</v>
      </c>
      <c r="G281" s="5" t="s">
        <v>51</v>
      </c>
      <c r="H281" s="5" t="s">
        <v>85</v>
      </c>
      <c r="I281" s="11" t="s">
        <v>116</v>
      </c>
      <c r="J281" t="s">
        <v>91</v>
      </c>
      <c r="K281" s="5"/>
      <c r="O281" s="5"/>
    </row>
    <row r="282" spans="1:15" x14ac:dyDescent="0.2">
      <c r="A282" s="28">
        <v>1751</v>
      </c>
      <c r="B282" s="19">
        <v>6.82</v>
      </c>
      <c r="C282" s="28" t="s">
        <v>9</v>
      </c>
      <c r="D282" s="5">
        <v>8</v>
      </c>
      <c r="E282" s="28">
        <v>0.7</v>
      </c>
      <c r="F282" s="5" t="s">
        <v>78</v>
      </c>
      <c r="G282" s="5" t="s">
        <v>51</v>
      </c>
      <c r="H282" s="5" t="s">
        <v>85</v>
      </c>
      <c r="I282" s="11" t="s">
        <v>116</v>
      </c>
      <c r="J282" t="s">
        <v>91</v>
      </c>
      <c r="K282" s="5"/>
      <c r="O282" s="5"/>
    </row>
    <row r="283" spans="1:15" x14ac:dyDescent="0.2">
      <c r="A283" s="28">
        <v>1751</v>
      </c>
      <c r="B283" s="19">
        <v>6.82</v>
      </c>
      <c r="C283" s="28" t="s">
        <v>9</v>
      </c>
      <c r="D283" s="5">
        <v>11</v>
      </c>
      <c r="E283" s="28">
        <v>0.55000000000000004</v>
      </c>
      <c r="F283" s="5" t="s">
        <v>79</v>
      </c>
      <c r="G283" s="5" t="s">
        <v>51</v>
      </c>
      <c r="H283" s="5" t="s">
        <v>85</v>
      </c>
      <c r="I283" s="11" t="s">
        <v>116</v>
      </c>
      <c r="J283" t="s">
        <v>91</v>
      </c>
      <c r="K283" s="5"/>
      <c r="O283" s="5"/>
    </row>
    <row r="284" spans="1:15" x14ac:dyDescent="0.2">
      <c r="A284" s="28">
        <v>1756</v>
      </c>
      <c r="B284" s="18">
        <v>7.28</v>
      </c>
      <c r="C284" s="28" t="s">
        <v>10</v>
      </c>
      <c r="D284" s="5">
        <v>5</v>
      </c>
      <c r="E284" s="28">
        <v>0.9</v>
      </c>
      <c r="F284" s="5" t="s">
        <v>74</v>
      </c>
      <c r="G284" s="5" t="s">
        <v>52</v>
      </c>
      <c r="H284" s="5" t="s">
        <v>85</v>
      </c>
      <c r="I284" s="11" t="s">
        <v>116</v>
      </c>
      <c r="J284" t="s">
        <v>91</v>
      </c>
      <c r="K284" s="5"/>
      <c r="O284" s="5"/>
    </row>
    <row r="285" spans="1:15" x14ac:dyDescent="0.2">
      <c r="A285" s="28">
        <v>1756</v>
      </c>
      <c r="B285" s="18">
        <v>7.28</v>
      </c>
      <c r="C285" s="28" t="s">
        <v>10</v>
      </c>
      <c r="D285" s="5">
        <v>8</v>
      </c>
      <c r="E285" s="28">
        <v>0.7</v>
      </c>
      <c r="F285" s="5" t="s">
        <v>75</v>
      </c>
      <c r="G285" s="5" t="s">
        <v>52</v>
      </c>
      <c r="H285" s="5" t="s">
        <v>85</v>
      </c>
      <c r="I285" s="11" t="s">
        <v>116</v>
      </c>
      <c r="J285" t="s">
        <v>91</v>
      </c>
      <c r="K285" s="5"/>
      <c r="O285" s="5"/>
    </row>
    <row r="286" spans="1:15" x14ac:dyDescent="0.2">
      <c r="A286" s="28">
        <v>1756</v>
      </c>
      <c r="B286" s="18">
        <v>7.28</v>
      </c>
      <c r="C286" s="28" t="s">
        <v>10</v>
      </c>
      <c r="D286" s="5">
        <v>11</v>
      </c>
      <c r="E286" s="28">
        <v>0.4</v>
      </c>
      <c r="F286" s="5" t="s">
        <v>76</v>
      </c>
      <c r="G286" s="5" t="s">
        <v>52</v>
      </c>
      <c r="H286" s="5" t="s">
        <v>85</v>
      </c>
      <c r="I286" s="11" t="s">
        <v>116</v>
      </c>
      <c r="J286" t="s">
        <v>91</v>
      </c>
      <c r="K286" s="5"/>
      <c r="O286" s="5"/>
    </row>
    <row r="287" spans="1:15" x14ac:dyDescent="0.2">
      <c r="A287" s="28">
        <v>1756</v>
      </c>
      <c r="B287" s="18">
        <v>7.28</v>
      </c>
      <c r="C287" s="28" t="s">
        <v>10</v>
      </c>
      <c r="D287" s="5">
        <v>5</v>
      </c>
      <c r="E287" s="28">
        <v>0.9</v>
      </c>
      <c r="F287" s="5" t="s">
        <v>77</v>
      </c>
      <c r="G287" s="5" t="s">
        <v>51</v>
      </c>
      <c r="H287" s="5" t="s">
        <v>85</v>
      </c>
      <c r="I287" s="11" t="s">
        <v>116</v>
      </c>
      <c r="J287" t="s">
        <v>91</v>
      </c>
      <c r="K287" s="5"/>
      <c r="O287" s="5"/>
    </row>
    <row r="288" spans="1:15" x14ac:dyDescent="0.2">
      <c r="A288" s="28">
        <v>1756</v>
      </c>
      <c r="B288" s="18">
        <v>7.28</v>
      </c>
      <c r="C288" s="28" t="s">
        <v>10</v>
      </c>
      <c r="D288" s="5">
        <v>8</v>
      </c>
      <c r="E288" s="28">
        <v>0.65</v>
      </c>
      <c r="F288" s="5" t="s">
        <v>78</v>
      </c>
      <c r="G288" s="5" t="s">
        <v>51</v>
      </c>
      <c r="H288" s="5" t="s">
        <v>85</v>
      </c>
      <c r="I288" s="11" t="s">
        <v>116</v>
      </c>
      <c r="J288" t="s">
        <v>91</v>
      </c>
      <c r="K288" s="5"/>
      <c r="O288" s="5"/>
    </row>
    <row r="289" spans="1:15" x14ac:dyDescent="0.2">
      <c r="A289" s="28">
        <v>1756</v>
      </c>
      <c r="B289" s="18">
        <v>7.28</v>
      </c>
      <c r="C289" s="28" t="s">
        <v>10</v>
      </c>
      <c r="D289" s="5">
        <v>11</v>
      </c>
      <c r="E289" s="28">
        <v>0.75</v>
      </c>
      <c r="F289" s="5" t="s">
        <v>79</v>
      </c>
      <c r="G289" s="5" t="s">
        <v>51</v>
      </c>
      <c r="H289" s="5" t="s">
        <v>85</v>
      </c>
      <c r="I289" s="11" t="s">
        <v>116</v>
      </c>
      <c r="J289" t="s">
        <v>91</v>
      </c>
      <c r="K289" s="5"/>
      <c r="O289" s="5"/>
    </row>
    <row r="290" spans="1:15" x14ac:dyDescent="0.2">
      <c r="A290" s="28">
        <v>1786</v>
      </c>
      <c r="B290" s="18">
        <v>6.66</v>
      </c>
      <c r="C290" s="28" t="s">
        <v>9</v>
      </c>
      <c r="D290" s="5">
        <v>5</v>
      </c>
      <c r="E290" s="28">
        <v>0.75</v>
      </c>
      <c r="F290" s="5" t="s">
        <v>74</v>
      </c>
      <c r="G290" s="5" t="s">
        <v>52</v>
      </c>
      <c r="H290" s="5" t="s">
        <v>85</v>
      </c>
      <c r="I290" s="11" t="s">
        <v>116</v>
      </c>
      <c r="J290" t="s">
        <v>91</v>
      </c>
    </row>
    <row r="291" spans="1:15" x14ac:dyDescent="0.2">
      <c r="A291" s="28">
        <v>1786</v>
      </c>
      <c r="B291" s="18">
        <v>6.66</v>
      </c>
      <c r="C291" s="28" t="s">
        <v>9</v>
      </c>
      <c r="D291" s="5">
        <v>8</v>
      </c>
      <c r="E291" s="28">
        <v>0.6</v>
      </c>
      <c r="F291" s="5" t="s">
        <v>75</v>
      </c>
      <c r="G291" s="5" t="s">
        <v>52</v>
      </c>
      <c r="H291" s="5" t="s">
        <v>85</v>
      </c>
      <c r="I291" s="11" t="s">
        <v>116</v>
      </c>
      <c r="J291" t="s">
        <v>91</v>
      </c>
    </row>
    <row r="292" spans="1:15" x14ac:dyDescent="0.2">
      <c r="A292" s="28">
        <v>1786</v>
      </c>
      <c r="B292" s="18">
        <v>6.66</v>
      </c>
      <c r="C292" s="28" t="s">
        <v>9</v>
      </c>
      <c r="D292" s="5">
        <v>11</v>
      </c>
      <c r="E292" s="28">
        <v>0.35</v>
      </c>
      <c r="F292" s="5" t="s">
        <v>76</v>
      </c>
      <c r="G292" s="5" t="s">
        <v>52</v>
      </c>
      <c r="H292" s="5" t="s">
        <v>85</v>
      </c>
      <c r="I292" s="11" t="s">
        <v>116</v>
      </c>
      <c r="J292" t="s">
        <v>91</v>
      </c>
    </row>
    <row r="293" spans="1:15" x14ac:dyDescent="0.2">
      <c r="A293" s="28">
        <v>1786</v>
      </c>
      <c r="B293" s="18">
        <v>6.66</v>
      </c>
      <c r="C293" s="28" t="s">
        <v>9</v>
      </c>
      <c r="D293" s="5">
        <v>5</v>
      </c>
      <c r="E293" s="28">
        <v>0.85</v>
      </c>
      <c r="F293" s="5" t="s">
        <v>77</v>
      </c>
      <c r="G293" s="5" t="s">
        <v>51</v>
      </c>
      <c r="H293" s="5" t="s">
        <v>85</v>
      </c>
      <c r="I293" s="11" t="s">
        <v>116</v>
      </c>
      <c r="J293" t="s">
        <v>91</v>
      </c>
    </row>
    <row r="294" spans="1:15" x14ac:dyDescent="0.2">
      <c r="A294" s="28">
        <v>1786</v>
      </c>
      <c r="B294" s="18">
        <v>6.66</v>
      </c>
      <c r="C294" s="28" t="s">
        <v>9</v>
      </c>
      <c r="D294" s="5">
        <v>8</v>
      </c>
      <c r="E294" s="28">
        <v>0.8</v>
      </c>
      <c r="F294" s="5" t="s">
        <v>78</v>
      </c>
      <c r="G294" s="5" t="s">
        <v>51</v>
      </c>
      <c r="H294" s="5" t="s">
        <v>85</v>
      </c>
      <c r="I294" s="11" t="s">
        <v>116</v>
      </c>
      <c r="J294" t="s">
        <v>91</v>
      </c>
    </row>
    <row r="295" spans="1:15" x14ac:dyDescent="0.2">
      <c r="A295" s="28">
        <v>1786</v>
      </c>
      <c r="B295" s="18">
        <v>6.66</v>
      </c>
      <c r="C295" s="28" t="s">
        <v>9</v>
      </c>
      <c r="D295" s="5">
        <v>11</v>
      </c>
      <c r="E295" s="28">
        <v>0.65</v>
      </c>
      <c r="F295" s="5" t="s">
        <v>79</v>
      </c>
      <c r="G295" s="5" t="s">
        <v>51</v>
      </c>
      <c r="H295" s="5" t="s">
        <v>85</v>
      </c>
      <c r="I295" s="11" t="s">
        <v>116</v>
      </c>
      <c r="J295" t="s">
        <v>91</v>
      </c>
    </row>
    <row r="296" spans="1:15" x14ac:dyDescent="0.2">
      <c r="A296" s="28">
        <v>1828</v>
      </c>
      <c r="B296" s="18">
        <v>7.59</v>
      </c>
      <c r="C296" s="28" t="s">
        <v>9</v>
      </c>
      <c r="D296" s="5">
        <v>5</v>
      </c>
      <c r="E296" s="28">
        <v>0.8</v>
      </c>
      <c r="F296" s="5" t="s">
        <v>74</v>
      </c>
      <c r="G296" s="5" t="s">
        <v>52</v>
      </c>
      <c r="H296" s="5" t="s">
        <v>85</v>
      </c>
      <c r="I296" s="11" t="s">
        <v>116</v>
      </c>
      <c r="J296" s="22" t="s">
        <v>96</v>
      </c>
    </row>
    <row r="297" spans="1:15" x14ac:dyDescent="0.2">
      <c r="A297" s="28">
        <v>1828</v>
      </c>
      <c r="B297" s="18">
        <v>7.59</v>
      </c>
      <c r="C297" s="28" t="s">
        <v>9</v>
      </c>
      <c r="D297" s="5">
        <v>8</v>
      </c>
      <c r="E297" s="28">
        <v>0.9</v>
      </c>
      <c r="F297" s="5" t="s">
        <v>75</v>
      </c>
      <c r="G297" s="5" t="s">
        <v>52</v>
      </c>
      <c r="H297" s="5" t="s">
        <v>85</v>
      </c>
      <c r="I297" s="11" t="s">
        <v>116</v>
      </c>
      <c r="J297" s="22" t="s">
        <v>96</v>
      </c>
    </row>
    <row r="298" spans="1:15" x14ac:dyDescent="0.2">
      <c r="A298" s="28">
        <v>1828</v>
      </c>
      <c r="B298" s="18">
        <v>7.59</v>
      </c>
      <c r="C298" s="28" t="s">
        <v>9</v>
      </c>
      <c r="D298" s="5">
        <v>11</v>
      </c>
      <c r="E298" s="28">
        <v>0.7</v>
      </c>
      <c r="F298" s="5" t="s">
        <v>76</v>
      </c>
      <c r="G298" s="5" t="s">
        <v>52</v>
      </c>
      <c r="H298" s="5" t="s">
        <v>85</v>
      </c>
      <c r="I298" s="11" t="s">
        <v>116</v>
      </c>
      <c r="J298" s="22" t="s">
        <v>96</v>
      </c>
    </row>
    <row r="299" spans="1:15" x14ac:dyDescent="0.2">
      <c r="A299" s="28">
        <v>1828</v>
      </c>
      <c r="B299" s="18">
        <v>7.59</v>
      </c>
      <c r="C299" s="28" t="s">
        <v>9</v>
      </c>
      <c r="D299" s="5">
        <v>5</v>
      </c>
      <c r="E299" s="28">
        <v>0.95</v>
      </c>
      <c r="F299" s="5" t="s">
        <v>77</v>
      </c>
      <c r="G299" s="5" t="s">
        <v>51</v>
      </c>
      <c r="H299" s="5" t="s">
        <v>85</v>
      </c>
      <c r="I299" s="11" t="s">
        <v>116</v>
      </c>
      <c r="J299" s="22" t="s">
        <v>96</v>
      </c>
    </row>
    <row r="300" spans="1:15" x14ac:dyDescent="0.2">
      <c r="A300" s="28">
        <v>1828</v>
      </c>
      <c r="B300" s="18">
        <v>7.59</v>
      </c>
      <c r="C300" s="28" t="s">
        <v>9</v>
      </c>
      <c r="D300" s="5">
        <v>8</v>
      </c>
      <c r="E300" s="28">
        <v>0.8</v>
      </c>
      <c r="F300" s="5" t="s">
        <v>78</v>
      </c>
      <c r="G300" s="5" t="s">
        <v>51</v>
      </c>
      <c r="H300" s="5" t="s">
        <v>85</v>
      </c>
      <c r="I300" s="11" t="s">
        <v>116</v>
      </c>
      <c r="J300" s="22" t="s">
        <v>96</v>
      </c>
    </row>
    <row r="301" spans="1:15" x14ac:dyDescent="0.2">
      <c r="A301" s="28">
        <v>1828</v>
      </c>
      <c r="B301" s="18">
        <v>7.59</v>
      </c>
      <c r="C301" s="28" t="s">
        <v>9</v>
      </c>
      <c r="D301" s="5">
        <v>11</v>
      </c>
      <c r="E301" s="28">
        <v>0.85</v>
      </c>
      <c r="F301" s="5" t="s">
        <v>79</v>
      </c>
      <c r="G301" s="5" t="s">
        <v>51</v>
      </c>
      <c r="H301" s="5" t="s">
        <v>85</v>
      </c>
      <c r="I301" s="11" t="s">
        <v>116</v>
      </c>
      <c r="J301" s="22" t="s">
        <v>96</v>
      </c>
    </row>
    <row r="302" spans="1:15" x14ac:dyDescent="0.2">
      <c r="A302" s="28">
        <v>1869</v>
      </c>
      <c r="B302" s="18">
        <v>6.9</v>
      </c>
      <c r="C302" s="28" t="s">
        <v>9</v>
      </c>
      <c r="D302" s="5">
        <v>5</v>
      </c>
      <c r="E302" s="28">
        <v>0.9</v>
      </c>
      <c r="F302" s="5" t="s">
        <v>74</v>
      </c>
      <c r="G302" s="5" t="s">
        <v>52</v>
      </c>
      <c r="H302" s="5" t="s">
        <v>85</v>
      </c>
      <c r="I302" s="11" t="s">
        <v>116</v>
      </c>
      <c r="J302" t="s">
        <v>98</v>
      </c>
    </row>
    <row r="303" spans="1:15" x14ac:dyDescent="0.2">
      <c r="A303" s="28">
        <v>1869</v>
      </c>
      <c r="B303" s="18">
        <v>6.9</v>
      </c>
      <c r="C303" s="28" t="s">
        <v>9</v>
      </c>
      <c r="D303" s="5">
        <v>8</v>
      </c>
      <c r="E303" s="28">
        <v>0.6</v>
      </c>
      <c r="F303" s="5" t="s">
        <v>75</v>
      </c>
      <c r="G303" s="5" t="s">
        <v>52</v>
      </c>
      <c r="H303" s="5" t="s">
        <v>85</v>
      </c>
      <c r="I303" s="11" t="s">
        <v>116</v>
      </c>
      <c r="J303" t="s">
        <v>98</v>
      </c>
    </row>
    <row r="304" spans="1:15" x14ac:dyDescent="0.2">
      <c r="A304" s="28">
        <v>1869</v>
      </c>
      <c r="B304" s="18">
        <v>6.9</v>
      </c>
      <c r="C304" s="28" t="s">
        <v>9</v>
      </c>
      <c r="D304" s="5">
        <v>11</v>
      </c>
      <c r="E304" s="28">
        <v>0.7</v>
      </c>
      <c r="F304" s="5" t="s">
        <v>76</v>
      </c>
      <c r="G304" s="5" t="s">
        <v>52</v>
      </c>
      <c r="H304" s="5" t="s">
        <v>85</v>
      </c>
      <c r="I304" s="11" t="s">
        <v>116</v>
      </c>
      <c r="J304" t="s">
        <v>98</v>
      </c>
    </row>
    <row r="305" spans="1:10" x14ac:dyDescent="0.2">
      <c r="A305" s="28">
        <v>1869</v>
      </c>
      <c r="B305" s="18">
        <v>6.9</v>
      </c>
      <c r="C305" s="28" t="s">
        <v>9</v>
      </c>
      <c r="D305" s="5">
        <v>5</v>
      </c>
      <c r="E305" s="28">
        <v>0.68</v>
      </c>
      <c r="F305" s="5" t="s">
        <v>77</v>
      </c>
      <c r="G305" s="5" t="s">
        <v>51</v>
      </c>
      <c r="H305" s="5" t="s">
        <v>85</v>
      </c>
      <c r="I305" s="11" t="s">
        <v>116</v>
      </c>
      <c r="J305" t="s">
        <v>98</v>
      </c>
    </row>
    <row r="306" spans="1:10" x14ac:dyDescent="0.2">
      <c r="A306" s="28">
        <v>1869</v>
      </c>
      <c r="B306" s="18">
        <v>6.9</v>
      </c>
      <c r="C306" s="28" t="s">
        <v>9</v>
      </c>
      <c r="D306" s="5">
        <v>8</v>
      </c>
      <c r="E306" s="28">
        <v>0.89</v>
      </c>
      <c r="F306" s="5" t="s">
        <v>78</v>
      </c>
      <c r="G306" s="5" t="s">
        <v>51</v>
      </c>
      <c r="H306" s="5" t="s">
        <v>85</v>
      </c>
      <c r="I306" s="11" t="s">
        <v>116</v>
      </c>
      <c r="J306" t="s">
        <v>98</v>
      </c>
    </row>
    <row r="307" spans="1:10" x14ac:dyDescent="0.2">
      <c r="A307" s="28">
        <v>1869</v>
      </c>
      <c r="B307" s="18">
        <v>6.9</v>
      </c>
      <c r="C307" s="28" t="s">
        <v>9</v>
      </c>
      <c r="D307" s="5">
        <v>11</v>
      </c>
      <c r="E307" s="28">
        <v>0.69</v>
      </c>
      <c r="F307" s="5" t="s">
        <v>79</v>
      </c>
      <c r="G307" s="5" t="s">
        <v>51</v>
      </c>
      <c r="H307" s="5" t="s">
        <v>85</v>
      </c>
      <c r="I307" s="11" t="s">
        <v>116</v>
      </c>
      <c r="J307" t="s">
        <v>98</v>
      </c>
    </row>
    <row r="308" spans="1:10" x14ac:dyDescent="0.2">
      <c r="A308" s="28">
        <v>1875</v>
      </c>
      <c r="B308" s="18">
        <v>8.8800000000000008</v>
      </c>
      <c r="C308" s="28" t="s">
        <v>9</v>
      </c>
      <c r="D308" s="5">
        <v>5</v>
      </c>
      <c r="E308" s="28">
        <v>0.75</v>
      </c>
      <c r="F308" s="5" t="s">
        <v>74</v>
      </c>
      <c r="G308" s="5" t="s">
        <v>52</v>
      </c>
      <c r="H308" s="5" t="s">
        <v>85</v>
      </c>
      <c r="I308" s="13" t="s">
        <v>118</v>
      </c>
      <c r="J308" t="s">
        <v>91</v>
      </c>
    </row>
    <row r="309" spans="1:10" x14ac:dyDescent="0.2">
      <c r="A309" s="28">
        <v>1875</v>
      </c>
      <c r="B309" s="18">
        <v>8.8800000000000008</v>
      </c>
      <c r="C309" s="28" t="s">
        <v>9</v>
      </c>
      <c r="D309" s="5">
        <v>8</v>
      </c>
      <c r="E309" s="28">
        <v>0.65</v>
      </c>
      <c r="F309" s="5" t="s">
        <v>75</v>
      </c>
      <c r="G309" s="5" t="s">
        <v>52</v>
      </c>
      <c r="H309" s="5" t="s">
        <v>85</v>
      </c>
      <c r="I309" s="13" t="s">
        <v>118</v>
      </c>
      <c r="J309" t="s">
        <v>91</v>
      </c>
    </row>
    <row r="310" spans="1:10" x14ac:dyDescent="0.2">
      <c r="A310" s="28">
        <v>1875</v>
      </c>
      <c r="B310" s="18">
        <v>8.8800000000000008</v>
      </c>
      <c r="C310" s="28" t="s">
        <v>9</v>
      </c>
      <c r="D310" s="5">
        <v>11</v>
      </c>
      <c r="E310" s="28">
        <v>0.65</v>
      </c>
      <c r="F310" s="5" t="s">
        <v>76</v>
      </c>
      <c r="G310" s="5" t="s">
        <v>52</v>
      </c>
      <c r="H310" s="5" t="s">
        <v>85</v>
      </c>
      <c r="I310" s="13" t="s">
        <v>118</v>
      </c>
      <c r="J310" t="s">
        <v>91</v>
      </c>
    </row>
    <row r="311" spans="1:10" x14ac:dyDescent="0.2">
      <c r="A311" s="28">
        <v>1875</v>
      </c>
      <c r="B311" s="18">
        <v>8.8800000000000008</v>
      </c>
      <c r="C311" s="28" t="s">
        <v>9</v>
      </c>
      <c r="D311" s="5">
        <v>5</v>
      </c>
      <c r="E311" s="28">
        <v>1</v>
      </c>
      <c r="F311" s="5" t="s">
        <v>77</v>
      </c>
      <c r="G311" s="5" t="s">
        <v>51</v>
      </c>
      <c r="H311" s="5" t="s">
        <v>85</v>
      </c>
      <c r="I311" s="13" t="s">
        <v>118</v>
      </c>
      <c r="J311" t="s">
        <v>91</v>
      </c>
    </row>
    <row r="312" spans="1:10" x14ac:dyDescent="0.2">
      <c r="A312" s="28">
        <v>1875</v>
      </c>
      <c r="B312" s="18">
        <v>8.8800000000000008</v>
      </c>
      <c r="C312" s="28" t="s">
        <v>9</v>
      </c>
      <c r="D312" s="5">
        <v>8</v>
      </c>
      <c r="E312" s="28">
        <v>0.7</v>
      </c>
      <c r="F312" s="5" t="s">
        <v>78</v>
      </c>
      <c r="G312" s="5" t="s">
        <v>51</v>
      </c>
      <c r="H312" s="5" t="s">
        <v>85</v>
      </c>
      <c r="I312" s="13" t="s">
        <v>118</v>
      </c>
      <c r="J312" t="s">
        <v>91</v>
      </c>
    </row>
    <row r="313" spans="1:10" x14ac:dyDescent="0.2">
      <c r="A313" s="28">
        <v>1875</v>
      </c>
      <c r="B313" s="18">
        <v>8.8800000000000008</v>
      </c>
      <c r="C313" s="28" t="s">
        <v>9</v>
      </c>
      <c r="D313" s="5">
        <v>11</v>
      </c>
      <c r="E313" s="28">
        <v>0.65</v>
      </c>
      <c r="F313" s="5" t="s">
        <v>79</v>
      </c>
      <c r="G313" s="5" t="s">
        <v>51</v>
      </c>
      <c r="H313" s="5" t="s">
        <v>85</v>
      </c>
      <c r="I313" s="13" t="s">
        <v>118</v>
      </c>
      <c r="J313" t="s">
        <v>91</v>
      </c>
    </row>
    <row r="314" spans="1:10" x14ac:dyDescent="0.2">
      <c r="A314" s="28">
        <v>1878</v>
      </c>
      <c r="B314" s="18">
        <v>7.43</v>
      </c>
      <c r="C314" s="28" t="s">
        <v>9</v>
      </c>
      <c r="D314" s="5">
        <v>5</v>
      </c>
      <c r="E314" s="28">
        <v>0.86</v>
      </c>
      <c r="F314" s="5" t="s">
        <v>74</v>
      </c>
      <c r="G314" s="5" t="s">
        <v>52</v>
      </c>
      <c r="H314" s="5" t="s">
        <v>85</v>
      </c>
      <c r="I314" s="11" t="s">
        <v>116</v>
      </c>
      <c r="J314" t="s">
        <v>91</v>
      </c>
    </row>
    <row r="315" spans="1:10" x14ac:dyDescent="0.2">
      <c r="A315" s="28">
        <v>1878</v>
      </c>
      <c r="B315" s="18">
        <v>7.43</v>
      </c>
      <c r="C315" s="28" t="s">
        <v>9</v>
      </c>
      <c r="D315" s="5">
        <v>8</v>
      </c>
      <c r="E315" s="28">
        <v>0.75</v>
      </c>
      <c r="F315" s="5" t="s">
        <v>75</v>
      </c>
      <c r="G315" s="5" t="s">
        <v>52</v>
      </c>
      <c r="H315" s="5" t="s">
        <v>85</v>
      </c>
      <c r="I315" s="11" t="s">
        <v>116</v>
      </c>
      <c r="J315" t="s">
        <v>91</v>
      </c>
    </row>
    <row r="316" spans="1:10" x14ac:dyDescent="0.2">
      <c r="A316" s="28">
        <v>1878</v>
      </c>
      <c r="B316" s="18">
        <v>7.43</v>
      </c>
      <c r="C316" s="28" t="s">
        <v>9</v>
      </c>
      <c r="D316" s="5">
        <v>11</v>
      </c>
      <c r="E316" s="28">
        <v>0.75</v>
      </c>
      <c r="F316" s="5" t="s">
        <v>76</v>
      </c>
      <c r="G316" s="5" t="s">
        <v>52</v>
      </c>
      <c r="H316" s="5" t="s">
        <v>85</v>
      </c>
      <c r="I316" s="11" t="s">
        <v>116</v>
      </c>
      <c r="J316" t="s">
        <v>91</v>
      </c>
    </row>
    <row r="317" spans="1:10" x14ac:dyDescent="0.2">
      <c r="A317" s="28">
        <v>1878</v>
      </c>
      <c r="B317" s="18">
        <v>7.43</v>
      </c>
      <c r="C317" s="28" t="s">
        <v>9</v>
      </c>
      <c r="D317" s="5">
        <v>5</v>
      </c>
      <c r="E317" s="28">
        <v>1</v>
      </c>
      <c r="F317" s="5" t="s">
        <v>77</v>
      </c>
      <c r="G317" s="5" t="s">
        <v>51</v>
      </c>
      <c r="H317" s="5" t="s">
        <v>85</v>
      </c>
      <c r="I317" s="11" t="s">
        <v>116</v>
      </c>
      <c r="J317" t="s">
        <v>91</v>
      </c>
    </row>
    <row r="318" spans="1:10" x14ac:dyDescent="0.2">
      <c r="A318" s="28">
        <v>1878</v>
      </c>
      <c r="B318" s="18">
        <v>7.43</v>
      </c>
      <c r="C318" s="28" t="s">
        <v>9</v>
      </c>
      <c r="D318" s="5">
        <v>8</v>
      </c>
      <c r="E318" s="28">
        <v>0.8</v>
      </c>
      <c r="F318" s="5" t="s">
        <v>78</v>
      </c>
      <c r="G318" s="5" t="s">
        <v>51</v>
      </c>
      <c r="H318" s="5" t="s">
        <v>85</v>
      </c>
      <c r="I318" s="11" t="s">
        <v>116</v>
      </c>
      <c r="J318" t="s">
        <v>91</v>
      </c>
    </row>
    <row r="319" spans="1:10" x14ac:dyDescent="0.2">
      <c r="A319" s="28">
        <v>1878</v>
      </c>
      <c r="B319" s="18">
        <v>7.43</v>
      </c>
      <c r="C319" s="28" t="s">
        <v>9</v>
      </c>
      <c r="D319" s="5">
        <v>11</v>
      </c>
      <c r="E319" s="28">
        <v>1</v>
      </c>
      <c r="F319" s="5" t="s">
        <v>79</v>
      </c>
      <c r="G319" s="5" t="s">
        <v>51</v>
      </c>
      <c r="H319" s="5" t="s">
        <v>85</v>
      </c>
      <c r="I319" s="11" t="s">
        <v>116</v>
      </c>
      <c r="J319" t="s">
        <v>91</v>
      </c>
    </row>
    <row r="320" spans="1:10" x14ac:dyDescent="0.2">
      <c r="A320" s="28">
        <v>1901</v>
      </c>
      <c r="B320" s="18">
        <v>6.86</v>
      </c>
      <c r="C320" s="28" t="s">
        <v>10</v>
      </c>
      <c r="D320" s="5">
        <v>5</v>
      </c>
      <c r="E320" s="28">
        <v>0.85</v>
      </c>
      <c r="F320" s="5" t="s">
        <v>74</v>
      </c>
      <c r="G320" s="5" t="s">
        <v>52</v>
      </c>
      <c r="H320" s="5" t="s">
        <v>85</v>
      </c>
      <c r="I320" s="11" t="s">
        <v>116</v>
      </c>
      <c r="J320" t="s">
        <v>91</v>
      </c>
    </row>
    <row r="321" spans="1:10" x14ac:dyDescent="0.2">
      <c r="A321" s="28">
        <v>1901</v>
      </c>
      <c r="B321" s="18">
        <v>6.86</v>
      </c>
      <c r="C321" s="28" t="s">
        <v>10</v>
      </c>
      <c r="D321" s="5">
        <v>8</v>
      </c>
      <c r="E321" s="28">
        <v>0.6</v>
      </c>
      <c r="F321" s="5" t="s">
        <v>75</v>
      </c>
      <c r="G321" s="5" t="s">
        <v>52</v>
      </c>
      <c r="H321" s="5" t="s">
        <v>85</v>
      </c>
      <c r="I321" s="11" t="s">
        <v>116</v>
      </c>
      <c r="J321" t="s">
        <v>91</v>
      </c>
    </row>
    <row r="322" spans="1:10" x14ac:dyDescent="0.2">
      <c r="A322" s="28">
        <v>1901</v>
      </c>
      <c r="B322" s="18">
        <v>6.86</v>
      </c>
      <c r="C322" s="28" t="s">
        <v>10</v>
      </c>
      <c r="D322" s="5">
        <v>11</v>
      </c>
      <c r="E322" s="28">
        <v>0.65</v>
      </c>
      <c r="F322" s="5" t="s">
        <v>76</v>
      </c>
      <c r="G322" s="5" t="s">
        <v>52</v>
      </c>
      <c r="H322" s="5" t="s">
        <v>85</v>
      </c>
      <c r="I322" s="11" t="s">
        <v>116</v>
      </c>
      <c r="J322" t="s">
        <v>91</v>
      </c>
    </row>
    <row r="323" spans="1:10" x14ac:dyDescent="0.2">
      <c r="A323" s="28">
        <v>1901</v>
      </c>
      <c r="B323" s="18">
        <v>6.86</v>
      </c>
      <c r="C323" s="28" t="s">
        <v>10</v>
      </c>
      <c r="D323" s="5">
        <v>5</v>
      </c>
      <c r="E323" s="28">
        <v>0.9</v>
      </c>
      <c r="F323" s="5" t="s">
        <v>77</v>
      </c>
      <c r="G323" s="5" t="s">
        <v>51</v>
      </c>
      <c r="H323" s="5" t="s">
        <v>85</v>
      </c>
      <c r="I323" s="11" t="s">
        <v>116</v>
      </c>
      <c r="J323" t="s">
        <v>91</v>
      </c>
    </row>
    <row r="324" spans="1:10" x14ac:dyDescent="0.2">
      <c r="A324" s="28">
        <v>1901</v>
      </c>
      <c r="B324" s="18">
        <v>6.86</v>
      </c>
      <c r="C324" s="28" t="s">
        <v>10</v>
      </c>
      <c r="D324" s="5">
        <v>8</v>
      </c>
      <c r="E324" s="28">
        <v>0.75</v>
      </c>
      <c r="F324" s="5" t="s">
        <v>78</v>
      </c>
      <c r="G324" s="5" t="s">
        <v>51</v>
      </c>
      <c r="H324" s="5" t="s">
        <v>85</v>
      </c>
      <c r="I324" s="11" t="s">
        <v>116</v>
      </c>
      <c r="J324" t="s">
        <v>91</v>
      </c>
    </row>
    <row r="325" spans="1:10" x14ac:dyDescent="0.2">
      <c r="A325" s="28">
        <v>1901</v>
      </c>
      <c r="B325" s="18">
        <v>6.86</v>
      </c>
      <c r="C325" s="28" t="s">
        <v>10</v>
      </c>
      <c r="D325" s="5">
        <v>11</v>
      </c>
      <c r="E325" s="28">
        <v>0.5</v>
      </c>
      <c r="F325" s="5" t="s">
        <v>79</v>
      </c>
      <c r="G325" s="5" t="s">
        <v>51</v>
      </c>
      <c r="H325" s="5" t="s">
        <v>85</v>
      </c>
      <c r="I325" s="11" t="s">
        <v>116</v>
      </c>
      <c r="J325" t="s">
        <v>91</v>
      </c>
    </row>
    <row r="326" spans="1:10" x14ac:dyDescent="0.2">
      <c r="A326" s="28">
        <v>1912</v>
      </c>
      <c r="B326" s="18">
        <v>6.8</v>
      </c>
      <c r="C326" s="28" t="s">
        <v>9</v>
      </c>
      <c r="D326" s="5">
        <v>5</v>
      </c>
      <c r="E326" s="28">
        <v>0.8</v>
      </c>
      <c r="F326" s="5" t="s">
        <v>74</v>
      </c>
      <c r="G326" s="5" t="s">
        <v>52</v>
      </c>
      <c r="H326" s="5" t="s">
        <v>85</v>
      </c>
      <c r="I326" s="11" t="s">
        <v>116</v>
      </c>
      <c r="J326" t="s">
        <v>98</v>
      </c>
    </row>
    <row r="327" spans="1:10" x14ac:dyDescent="0.2">
      <c r="A327" s="28">
        <v>1912</v>
      </c>
      <c r="B327" s="18">
        <v>6.8</v>
      </c>
      <c r="C327" s="28" t="s">
        <v>9</v>
      </c>
      <c r="D327" s="5">
        <v>8</v>
      </c>
      <c r="E327" s="28">
        <v>0.7</v>
      </c>
      <c r="F327" s="5" t="s">
        <v>75</v>
      </c>
      <c r="G327" s="5" t="s">
        <v>52</v>
      </c>
      <c r="H327" s="5" t="s">
        <v>85</v>
      </c>
      <c r="I327" s="11" t="s">
        <v>116</v>
      </c>
      <c r="J327" t="s">
        <v>98</v>
      </c>
    </row>
    <row r="328" spans="1:10" x14ac:dyDescent="0.2">
      <c r="A328" s="28">
        <v>1912</v>
      </c>
      <c r="B328" s="18">
        <v>6.8</v>
      </c>
      <c r="C328" s="28" t="s">
        <v>9</v>
      </c>
      <c r="D328" s="5">
        <v>11</v>
      </c>
      <c r="E328" s="28">
        <v>0.4</v>
      </c>
      <c r="F328" s="5" t="s">
        <v>76</v>
      </c>
      <c r="G328" s="5" t="s">
        <v>52</v>
      </c>
      <c r="H328" s="5" t="s">
        <v>85</v>
      </c>
      <c r="I328" s="11" t="s">
        <v>116</v>
      </c>
      <c r="J328" t="s">
        <v>98</v>
      </c>
    </row>
    <row r="329" spans="1:10" x14ac:dyDescent="0.2">
      <c r="A329" s="28">
        <v>1912</v>
      </c>
      <c r="B329" s="18">
        <v>6.8</v>
      </c>
      <c r="C329" s="28" t="s">
        <v>9</v>
      </c>
      <c r="D329" s="5">
        <v>5</v>
      </c>
      <c r="E329" s="28">
        <v>0.9</v>
      </c>
      <c r="F329" s="5" t="s">
        <v>77</v>
      </c>
      <c r="G329" s="5" t="s">
        <v>51</v>
      </c>
      <c r="H329" s="5" t="s">
        <v>85</v>
      </c>
      <c r="I329" s="11" t="s">
        <v>116</v>
      </c>
      <c r="J329" t="s">
        <v>98</v>
      </c>
    </row>
    <row r="330" spans="1:10" x14ac:dyDescent="0.2">
      <c r="A330" s="28">
        <v>1912</v>
      </c>
      <c r="B330" s="18">
        <v>6.8</v>
      </c>
      <c r="C330" s="28" t="s">
        <v>9</v>
      </c>
      <c r="D330" s="5">
        <v>8</v>
      </c>
      <c r="E330" s="28">
        <v>0.8</v>
      </c>
      <c r="F330" s="5" t="s">
        <v>78</v>
      </c>
      <c r="G330" s="5" t="s">
        <v>51</v>
      </c>
      <c r="H330" s="5" t="s">
        <v>85</v>
      </c>
      <c r="I330" s="11" t="s">
        <v>116</v>
      </c>
      <c r="J330" t="s">
        <v>98</v>
      </c>
    </row>
    <row r="331" spans="1:10" x14ac:dyDescent="0.2">
      <c r="A331" s="28">
        <v>1912</v>
      </c>
      <c r="B331" s="18">
        <v>6.8</v>
      </c>
      <c r="C331" s="28" t="s">
        <v>9</v>
      </c>
      <c r="D331" s="5">
        <v>11</v>
      </c>
      <c r="E331" s="28">
        <v>0.65</v>
      </c>
      <c r="F331" s="5" t="s">
        <v>79</v>
      </c>
      <c r="G331" s="5" t="s">
        <v>51</v>
      </c>
      <c r="H331" s="5" t="s">
        <v>85</v>
      </c>
      <c r="I331" s="11" t="s">
        <v>116</v>
      </c>
      <c r="J331" t="s">
        <v>98</v>
      </c>
    </row>
    <row r="332" spans="1:10" x14ac:dyDescent="0.2">
      <c r="A332" s="28">
        <v>1916</v>
      </c>
      <c r="B332" s="18">
        <v>7.13</v>
      </c>
      <c r="C332" s="28" t="s">
        <v>10</v>
      </c>
      <c r="D332" s="5">
        <v>5</v>
      </c>
      <c r="E332" s="28">
        <v>0.95</v>
      </c>
      <c r="F332" s="5" t="s">
        <v>74</v>
      </c>
      <c r="G332" s="5" t="s">
        <v>52</v>
      </c>
      <c r="H332" s="5" t="s">
        <v>85</v>
      </c>
      <c r="I332" s="11" t="s">
        <v>116</v>
      </c>
      <c r="J332" t="s">
        <v>91</v>
      </c>
    </row>
    <row r="333" spans="1:10" x14ac:dyDescent="0.2">
      <c r="A333" s="28">
        <v>1916</v>
      </c>
      <c r="B333" s="18">
        <v>7.13</v>
      </c>
      <c r="C333" s="28" t="s">
        <v>10</v>
      </c>
      <c r="D333" s="5">
        <v>8</v>
      </c>
      <c r="E333" s="28">
        <v>0.8</v>
      </c>
      <c r="F333" s="5" t="s">
        <v>75</v>
      </c>
      <c r="G333" s="5" t="s">
        <v>52</v>
      </c>
      <c r="H333" s="5" t="s">
        <v>85</v>
      </c>
      <c r="I333" s="11" t="s">
        <v>116</v>
      </c>
      <c r="J333" t="s">
        <v>91</v>
      </c>
    </row>
    <row r="334" spans="1:10" x14ac:dyDescent="0.2">
      <c r="A334" s="28">
        <v>1916</v>
      </c>
      <c r="B334" s="18">
        <v>7.13</v>
      </c>
      <c r="C334" s="28" t="s">
        <v>10</v>
      </c>
      <c r="D334" s="5">
        <v>11</v>
      </c>
      <c r="E334" s="28">
        <v>0.65</v>
      </c>
      <c r="F334" s="5" t="s">
        <v>76</v>
      </c>
      <c r="G334" s="5" t="s">
        <v>52</v>
      </c>
      <c r="H334" s="5" t="s">
        <v>85</v>
      </c>
      <c r="I334" s="11" t="s">
        <v>116</v>
      </c>
      <c r="J334" t="s">
        <v>91</v>
      </c>
    </row>
    <row r="335" spans="1:10" x14ac:dyDescent="0.2">
      <c r="A335" s="28">
        <v>1916</v>
      </c>
      <c r="B335" s="18">
        <v>7.13</v>
      </c>
      <c r="C335" s="28" t="s">
        <v>10</v>
      </c>
      <c r="D335" s="5">
        <v>5</v>
      </c>
      <c r="E335" s="28">
        <v>0.85</v>
      </c>
      <c r="F335" s="5" t="s">
        <v>77</v>
      </c>
      <c r="G335" s="5" t="s">
        <v>51</v>
      </c>
      <c r="H335" s="5" t="s">
        <v>85</v>
      </c>
      <c r="I335" s="11" t="s">
        <v>116</v>
      </c>
      <c r="J335" t="s">
        <v>91</v>
      </c>
    </row>
    <row r="336" spans="1:10" x14ac:dyDescent="0.2">
      <c r="A336" s="28">
        <v>1916</v>
      </c>
      <c r="B336" s="18">
        <v>7.13</v>
      </c>
      <c r="C336" s="28" t="s">
        <v>10</v>
      </c>
      <c r="D336" s="5">
        <v>8</v>
      </c>
      <c r="E336" s="28">
        <v>0.85</v>
      </c>
      <c r="F336" s="5" t="s">
        <v>78</v>
      </c>
      <c r="G336" s="5" t="s">
        <v>51</v>
      </c>
      <c r="H336" s="5" t="s">
        <v>85</v>
      </c>
      <c r="I336" s="11" t="s">
        <v>116</v>
      </c>
      <c r="J336" t="s">
        <v>91</v>
      </c>
    </row>
    <row r="337" spans="1:23" x14ac:dyDescent="0.2">
      <c r="A337" s="28">
        <v>1916</v>
      </c>
      <c r="B337" s="18">
        <v>7.13</v>
      </c>
      <c r="C337" s="28" t="s">
        <v>10</v>
      </c>
      <c r="D337" s="5">
        <v>11</v>
      </c>
      <c r="E337" s="28">
        <v>0.65</v>
      </c>
      <c r="F337" s="5" t="s">
        <v>79</v>
      </c>
      <c r="G337" s="5" t="s">
        <v>51</v>
      </c>
      <c r="H337" s="5" t="s">
        <v>85</v>
      </c>
      <c r="I337" s="11" t="s">
        <v>116</v>
      </c>
      <c r="J337" t="s">
        <v>91</v>
      </c>
    </row>
    <row r="338" spans="1:23" x14ac:dyDescent="0.2">
      <c r="A338" s="28">
        <v>1947</v>
      </c>
      <c r="B338" s="18">
        <v>6.83</v>
      </c>
      <c r="C338" s="28" t="s">
        <v>10</v>
      </c>
      <c r="D338" s="5">
        <v>5</v>
      </c>
      <c r="E338" s="28">
        <v>0.75</v>
      </c>
      <c r="F338" s="5" t="s">
        <v>74</v>
      </c>
      <c r="G338" s="5" t="s">
        <v>52</v>
      </c>
      <c r="H338" s="5" t="s">
        <v>85</v>
      </c>
      <c r="I338" s="11" t="s">
        <v>116</v>
      </c>
      <c r="J338" t="s">
        <v>91</v>
      </c>
    </row>
    <row r="339" spans="1:23" x14ac:dyDescent="0.2">
      <c r="A339" s="28">
        <v>1947</v>
      </c>
      <c r="B339" s="18">
        <v>6.83</v>
      </c>
      <c r="C339" s="28" t="s">
        <v>10</v>
      </c>
      <c r="D339" s="5">
        <v>8</v>
      </c>
      <c r="E339" s="28">
        <v>0.7</v>
      </c>
      <c r="F339" s="5" t="s">
        <v>75</v>
      </c>
      <c r="G339" s="5" t="s">
        <v>52</v>
      </c>
      <c r="H339" s="5" t="s">
        <v>85</v>
      </c>
      <c r="I339" s="11" t="s">
        <v>116</v>
      </c>
      <c r="J339" t="s">
        <v>91</v>
      </c>
    </row>
    <row r="340" spans="1:23" x14ac:dyDescent="0.2">
      <c r="A340" s="28">
        <v>1947</v>
      </c>
      <c r="B340" s="18">
        <v>6.83</v>
      </c>
      <c r="C340" s="28" t="s">
        <v>10</v>
      </c>
      <c r="D340" s="5">
        <v>11</v>
      </c>
      <c r="E340" s="28">
        <v>0.6</v>
      </c>
      <c r="F340" s="5" t="s">
        <v>76</v>
      </c>
      <c r="G340" s="5" t="s">
        <v>52</v>
      </c>
      <c r="H340" s="5" t="s">
        <v>85</v>
      </c>
      <c r="I340" s="11" t="s">
        <v>116</v>
      </c>
      <c r="J340" t="s">
        <v>91</v>
      </c>
    </row>
    <row r="341" spans="1:23" x14ac:dyDescent="0.2">
      <c r="A341" s="28">
        <v>1947</v>
      </c>
      <c r="B341" s="18">
        <v>6.83</v>
      </c>
      <c r="C341" s="28" t="s">
        <v>10</v>
      </c>
      <c r="D341" s="5">
        <v>5</v>
      </c>
      <c r="E341" s="28">
        <v>1</v>
      </c>
      <c r="F341" s="5" t="s">
        <v>77</v>
      </c>
      <c r="G341" s="5" t="s">
        <v>51</v>
      </c>
      <c r="H341" s="5" t="s">
        <v>85</v>
      </c>
      <c r="I341" s="11" t="s">
        <v>116</v>
      </c>
      <c r="J341" t="s">
        <v>91</v>
      </c>
    </row>
    <row r="342" spans="1:23" x14ac:dyDescent="0.2">
      <c r="A342" s="28">
        <v>1947</v>
      </c>
      <c r="B342" s="18">
        <v>6.83</v>
      </c>
      <c r="C342" s="28" t="s">
        <v>10</v>
      </c>
      <c r="D342" s="5">
        <v>8</v>
      </c>
      <c r="E342" s="28">
        <v>0.8</v>
      </c>
      <c r="F342" s="5" t="s">
        <v>78</v>
      </c>
      <c r="G342" s="5" t="s">
        <v>51</v>
      </c>
      <c r="H342" s="5" t="s">
        <v>85</v>
      </c>
      <c r="I342" s="11" t="s">
        <v>116</v>
      </c>
      <c r="J342" t="s">
        <v>91</v>
      </c>
    </row>
    <row r="343" spans="1:23" x14ac:dyDescent="0.2">
      <c r="A343" s="28">
        <v>1947</v>
      </c>
      <c r="B343" s="18">
        <v>6.83</v>
      </c>
      <c r="C343" s="28" t="s">
        <v>10</v>
      </c>
      <c r="D343" s="5">
        <v>11</v>
      </c>
      <c r="E343" s="28">
        <v>0.7</v>
      </c>
      <c r="F343" s="5" t="s">
        <v>79</v>
      </c>
      <c r="G343" s="5" t="s">
        <v>51</v>
      </c>
      <c r="H343" s="5" t="s">
        <v>85</v>
      </c>
      <c r="I343" s="11" t="s">
        <v>116</v>
      </c>
      <c r="J343" t="s">
        <v>91</v>
      </c>
    </row>
    <row r="344" spans="1:23" x14ac:dyDescent="0.2">
      <c r="A344" s="28">
        <v>1951</v>
      </c>
      <c r="B344" s="18">
        <v>7.68</v>
      </c>
      <c r="C344" s="28" t="s">
        <v>9</v>
      </c>
      <c r="D344" s="5">
        <v>5</v>
      </c>
      <c r="E344" s="28">
        <v>0.9</v>
      </c>
      <c r="F344" s="5" t="s">
        <v>74</v>
      </c>
      <c r="G344" s="5" t="s">
        <v>52</v>
      </c>
      <c r="H344" s="5" t="s">
        <v>85</v>
      </c>
      <c r="I344" s="11" t="s">
        <v>116</v>
      </c>
      <c r="J344" t="s">
        <v>91</v>
      </c>
      <c r="K344" s="5"/>
      <c r="O344" s="5"/>
      <c r="P344" s="5"/>
      <c r="R344" s="5"/>
      <c r="S344" s="13"/>
      <c r="T344" s="5"/>
      <c r="U344" s="5"/>
      <c r="V344" s="5"/>
      <c r="W344" s="5"/>
    </row>
    <row r="345" spans="1:23" x14ac:dyDescent="0.2">
      <c r="A345" s="28">
        <v>1951</v>
      </c>
      <c r="B345" s="18">
        <v>7.68</v>
      </c>
      <c r="C345" s="28" t="s">
        <v>9</v>
      </c>
      <c r="D345" s="5">
        <v>8</v>
      </c>
      <c r="E345" s="28">
        <v>0.8</v>
      </c>
      <c r="F345" s="5" t="s">
        <v>75</v>
      </c>
      <c r="G345" s="5" t="s">
        <v>52</v>
      </c>
      <c r="H345" s="5" t="s">
        <v>85</v>
      </c>
      <c r="I345" s="11" t="s">
        <v>116</v>
      </c>
      <c r="J345" t="s">
        <v>91</v>
      </c>
      <c r="K345" s="5"/>
      <c r="O345" s="5"/>
      <c r="P345" s="5"/>
      <c r="R345" s="5"/>
      <c r="S345" s="13"/>
      <c r="T345" s="5"/>
      <c r="U345" s="5"/>
      <c r="V345" s="5"/>
      <c r="W345" s="5"/>
    </row>
    <row r="346" spans="1:23" x14ac:dyDescent="0.2">
      <c r="A346" s="28">
        <v>1951</v>
      </c>
      <c r="B346" s="18">
        <v>7.68</v>
      </c>
      <c r="C346" s="28" t="s">
        <v>9</v>
      </c>
      <c r="D346" s="5">
        <v>11</v>
      </c>
      <c r="E346" s="28">
        <v>0.8</v>
      </c>
      <c r="F346" s="5" t="s">
        <v>76</v>
      </c>
      <c r="G346" s="5" t="s">
        <v>52</v>
      </c>
      <c r="H346" s="5" t="s">
        <v>85</v>
      </c>
      <c r="I346" s="11" t="s">
        <v>116</v>
      </c>
      <c r="J346" t="s">
        <v>91</v>
      </c>
      <c r="K346" s="5"/>
      <c r="O346" s="5"/>
      <c r="P346" s="5"/>
      <c r="R346" s="5"/>
      <c r="S346" s="13"/>
      <c r="T346" s="5"/>
      <c r="U346" s="5"/>
      <c r="V346" s="5"/>
      <c r="W346" s="5"/>
    </row>
    <row r="347" spans="1:23" x14ac:dyDescent="0.2">
      <c r="A347" s="28">
        <v>1951</v>
      </c>
      <c r="B347" s="18">
        <v>7.68</v>
      </c>
      <c r="C347" s="28" t="s">
        <v>9</v>
      </c>
      <c r="D347" s="5">
        <v>5</v>
      </c>
      <c r="E347" s="28">
        <v>0.9</v>
      </c>
      <c r="F347" s="5" t="s">
        <v>77</v>
      </c>
      <c r="G347" s="5" t="s">
        <v>51</v>
      </c>
      <c r="H347" s="5" t="s">
        <v>85</v>
      </c>
      <c r="I347" s="11" t="s">
        <v>116</v>
      </c>
      <c r="J347" t="s">
        <v>91</v>
      </c>
      <c r="K347" s="5"/>
      <c r="O347" s="5"/>
      <c r="P347" s="5"/>
      <c r="R347" s="5"/>
      <c r="S347" s="13"/>
      <c r="T347" s="5"/>
      <c r="U347" s="5"/>
      <c r="V347" s="5"/>
      <c r="W347" s="5"/>
    </row>
    <row r="348" spans="1:23" x14ac:dyDescent="0.2">
      <c r="A348" s="28">
        <v>1951</v>
      </c>
      <c r="B348" s="18">
        <v>7.68</v>
      </c>
      <c r="C348" s="28" t="s">
        <v>9</v>
      </c>
      <c r="D348" s="5">
        <v>8</v>
      </c>
      <c r="E348" s="28">
        <v>0.95</v>
      </c>
      <c r="F348" s="5" t="s">
        <v>78</v>
      </c>
      <c r="G348" s="5" t="s">
        <v>51</v>
      </c>
      <c r="H348" s="5" t="s">
        <v>85</v>
      </c>
      <c r="I348" s="11" t="s">
        <v>116</v>
      </c>
      <c r="J348" t="s">
        <v>91</v>
      </c>
      <c r="K348" s="5"/>
      <c r="O348" s="5"/>
      <c r="P348" s="5"/>
      <c r="R348" s="5"/>
      <c r="S348" s="13"/>
      <c r="T348" s="5"/>
      <c r="U348" s="5"/>
      <c r="V348" s="5"/>
      <c r="W348" s="5"/>
    </row>
    <row r="349" spans="1:23" x14ac:dyDescent="0.2">
      <c r="A349" s="28">
        <v>1951</v>
      </c>
      <c r="B349" s="18">
        <v>7.68</v>
      </c>
      <c r="C349" s="28" t="s">
        <v>9</v>
      </c>
      <c r="D349" s="5">
        <v>11</v>
      </c>
      <c r="E349" s="28">
        <v>0.7</v>
      </c>
      <c r="F349" s="5" t="s">
        <v>79</v>
      </c>
      <c r="G349" s="5" t="s">
        <v>51</v>
      </c>
      <c r="H349" s="5" t="s">
        <v>85</v>
      </c>
      <c r="I349" s="11" t="s">
        <v>116</v>
      </c>
      <c r="J349" t="s">
        <v>91</v>
      </c>
      <c r="K349" s="5"/>
      <c r="O349" s="5"/>
      <c r="P349" s="5"/>
      <c r="R349" s="5"/>
      <c r="S349" s="13"/>
      <c r="T349" s="5"/>
      <c r="U349" s="5"/>
      <c r="V349" s="5"/>
      <c r="W349" s="5"/>
    </row>
    <row r="350" spans="1:23" x14ac:dyDescent="0.2">
      <c r="A350" s="28">
        <v>2009</v>
      </c>
      <c r="B350" s="18">
        <v>5.66</v>
      </c>
      <c r="C350" s="28" t="s">
        <v>10</v>
      </c>
      <c r="D350" s="5">
        <v>5</v>
      </c>
      <c r="E350" s="28">
        <v>0.75</v>
      </c>
      <c r="F350" s="5" t="s">
        <v>74</v>
      </c>
      <c r="G350" s="5" t="s">
        <v>52</v>
      </c>
      <c r="H350" s="5" t="s">
        <v>85</v>
      </c>
      <c r="I350" s="11" t="s">
        <v>116</v>
      </c>
      <c r="J350" t="s">
        <v>91</v>
      </c>
      <c r="K350" s="5"/>
      <c r="O350" s="5"/>
      <c r="P350" s="5"/>
      <c r="R350" s="5"/>
      <c r="S350" s="13"/>
      <c r="T350" s="5"/>
      <c r="U350" s="5"/>
      <c r="V350" s="5"/>
      <c r="W350" s="5"/>
    </row>
    <row r="351" spans="1:23" x14ac:dyDescent="0.2">
      <c r="A351" s="28">
        <v>2009</v>
      </c>
      <c r="B351" s="18">
        <v>5.66</v>
      </c>
      <c r="C351" s="28" t="s">
        <v>10</v>
      </c>
      <c r="D351" s="5">
        <v>8</v>
      </c>
      <c r="E351" s="28">
        <v>0.8</v>
      </c>
      <c r="F351" s="5" t="s">
        <v>75</v>
      </c>
      <c r="G351" s="5" t="s">
        <v>52</v>
      </c>
      <c r="H351" s="5" t="s">
        <v>85</v>
      </c>
      <c r="I351" s="11" t="s">
        <v>116</v>
      </c>
      <c r="J351" t="s">
        <v>91</v>
      </c>
      <c r="K351" s="5"/>
      <c r="O351" s="5"/>
      <c r="P351" s="5"/>
      <c r="R351" s="5"/>
      <c r="S351" s="13"/>
      <c r="T351" s="5"/>
      <c r="U351" s="5"/>
      <c r="V351" s="5"/>
      <c r="W351" s="5"/>
    </row>
    <row r="352" spans="1:23" x14ac:dyDescent="0.2">
      <c r="A352" s="28">
        <v>2009</v>
      </c>
      <c r="B352" s="18">
        <v>5.66</v>
      </c>
      <c r="C352" s="28" t="s">
        <v>10</v>
      </c>
      <c r="D352" s="5">
        <v>11</v>
      </c>
      <c r="E352" s="28">
        <v>0.55000000000000004</v>
      </c>
      <c r="F352" s="5" t="s">
        <v>76</v>
      </c>
      <c r="G352" s="5" t="s">
        <v>52</v>
      </c>
      <c r="H352" s="5" t="s">
        <v>85</v>
      </c>
      <c r="I352" s="11" t="s">
        <v>116</v>
      </c>
      <c r="J352" t="s">
        <v>91</v>
      </c>
      <c r="K352" s="5"/>
      <c r="O352" s="5"/>
      <c r="P352" s="5"/>
      <c r="R352" s="5"/>
      <c r="S352" s="13"/>
      <c r="T352" s="5"/>
      <c r="U352" s="5"/>
      <c r="V352" s="5"/>
      <c r="W352" s="5"/>
    </row>
    <row r="353" spans="1:23" x14ac:dyDescent="0.2">
      <c r="A353" s="28">
        <v>2009</v>
      </c>
      <c r="B353" s="18">
        <v>5.66</v>
      </c>
      <c r="C353" s="28" t="s">
        <v>10</v>
      </c>
      <c r="D353" s="5">
        <v>5</v>
      </c>
      <c r="E353" s="28">
        <v>0.8</v>
      </c>
      <c r="F353" s="5" t="s">
        <v>77</v>
      </c>
      <c r="G353" s="5" t="s">
        <v>51</v>
      </c>
      <c r="H353" s="5" t="s">
        <v>85</v>
      </c>
      <c r="I353" s="11" t="s">
        <v>116</v>
      </c>
      <c r="J353" t="s">
        <v>91</v>
      </c>
      <c r="K353" s="5"/>
      <c r="O353" s="5"/>
      <c r="P353" s="5"/>
      <c r="R353" s="5"/>
      <c r="S353" s="13"/>
      <c r="T353" s="5"/>
      <c r="U353" s="5"/>
      <c r="V353" s="5"/>
      <c r="W353" s="5"/>
    </row>
    <row r="354" spans="1:23" x14ac:dyDescent="0.2">
      <c r="A354" s="28">
        <v>2009</v>
      </c>
      <c r="B354" s="18">
        <v>5.66</v>
      </c>
      <c r="C354" s="28" t="s">
        <v>10</v>
      </c>
      <c r="D354" s="5">
        <v>8</v>
      </c>
      <c r="E354" s="28">
        <v>0.7</v>
      </c>
      <c r="F354" s="5" t="s">
        <v>78</v>
      </c>
      <c r="G354" s="5" t="s">
        <v>51</v>
      </c>
      <c r="H354" s="5" t="s">
        <v>85</v>
      </c>
      <c r="I354" s="11" t="s">
        <v>116</v>
      </c>
      <c r="J354" t="s">
        <v>91</v>
      </c>
      <c r="K354" s="5"/>
      <c r="O354" s="5"/>
      <c r="P354" s="5"/>
      <c r="R354" s="5"/>
      <c r="S354" s="13"/>
      <c r="T354" s="5"/>
      <c r="U354" s="5"/>
      <c r="V354" s="5"/>
      <c r="W354" s="5"/>
    </row>
    <row r="355" spans="1:23" x14ac:dyDescent="0.2">
      <c r="A355" s="28">
        <v>2009</v>
      </c>
      <c r="B355" s="18">
        <v>5.66</v>
      </c>
      <c r="C355" s="28" t="s">
        <v>10</v>
      </c>
      <c r="D355" s="5">
        <v>11</v>
      </c>
      <c r="E355" s="28">
        <v>0.75</v>
      </c>
      <c r="F355" s="5" t="s">
        <v>79</v>
      </c>
      <c r="G355" s="5" t="s">
        <v>51</v>
      </c>
      <c r="H355" s="5" t="s">
        <v>85</v>
      </c>
      <c r="I355" s="11" t="s">
        <v>116</v>
      </c>
      <c r="J355" t="s">
        <v>91</v>
      </c>
      <c r="K355" s="5"/>
      <c r="O355" s="5"/>
      <c r="P355" s="5"/>
      <c r="R355" s="5"/>
      <c r="S355" s="13"/>
      <c r="T355" s="5"/>
      <c r="U355" s="5"/>
      <c r="V355" s="5"/>
      <c r="W355" s="5"/>
    </row>
    <row r="356" spans="1:23" x14ac:dyDescent="0.2">
      <c r="A356" s="28">
        <v>2085</v>
      </c>
      <c r="B356" s="18">
        <v>6.22</v>
      </c>
      <c r="C356" s="28" t="s">
        <v>9</v>
      </c>
      <c r="D356" s="5">
        <v>5</v>
      </c>
      <c r="E356" s="28">
        <v>0.7</v>
      </c>
      <c r="F356" s="5" t="s">
        <v>74</v>
      </c>
      <c r="G356" s="5" t="s">
        <v>52</v>
      </c>
      <c r="H356" s="5" t="s">
        <v>85</v>
      </c>
      <c r="I356" s="11" t="s">
        <v>116</v>
      </c>
      <c r="J356" t="s">
        <v>98</v>
      </c>
      <c r="K356" s="5"/>
      <c r="O356" s="5"/>
      <c r="P356" s="5"/>
      <c r="R356" s="5"/>
      <c r="S356" s="11"/>
      <c r="T356" s="5"/>
      <c r="U356" s="5"/>
      <c r="V356" s="5"/>
      <c r="W356" s="5"/>
    </row>
    <row r="357" spans="1:23" x14ac:dyDescent="0.2">
      <c r="A357" s="28">
        <v>2085</v>
      </c>
      <c r="B357" s="18">
        <v>6.22</v>
      </c>
      <c r="C357" s="28" t="s">
        <v>9</v>
      </c>
      <c r="D357" s="5">
        <v>8</v>
      </c>
      <c r="E357" s="28">
        <v>0.75</v>
      </c>
      <c r="F357" s="5" t="s">
        <v>75</v>
      </c>
      <c r="G357" s="5" t="s">
        <v>52</v>
      </c>
      <c r="H357" s="5" t="s">
        <v>85</v>
      </c>
      <c r="I357" s="11" t="s">
        <v>116</v>
      </c>
      <c r="J357" t="s">
        <v>98</v>
      </c>
      <c r="K357" s="5"/>
      <c r="O357" s="5"/>
      <c r="P357" s="5"/>
      <c r="R357" s="5"/>
      <c r="S357" s="11"/>
      <c r="T357" s="5"/>
      <c r="U357" s="5"/>
      <c r="V357" s="5"/>
      <c r="W357" s="5"/>
    </row>
    <row r="358" spans="1:23" x14ac:dyDescent="0.2">
      <c r="A358" s="28">
        <v>2085</v>
      </c>
      <c r="B358" s="18">
        <v>6.22</v>
      </c>
      <c r="C358" s="28" t="s">
        <v>9</v>
      </c>
      <c r="D358" s="5">
        <v>11</v>
      </c>
      <c r="E358" s="28">
        <v>0.45</v>
      </c>
      <c r="F358" s="5" t="s">
        <v>76</v>
      </c>
      <c r="G358" s="5" t="s">
        <v>52</v>
      </c>
      <c r="H358" s="5" t="s">
        <v>85</v>
      </c>
      <c r="I358" s="11" t="s">
        <v>116</v>
      </c>
      <c r="J358" t="s">
        <v>98</v>
      </c>
      <c r="K358" s="5"/>
      <c r="O358" s="5"/>
      <c r="P358" s="5"/>
      <c r="R358" s="5"/>
      <c r="S358" s="11"/>
      <c r="T358" s="5"/>
      <c r="U358" s="5"/>
      <c r="V358" s="5"/>
      <c r="W358" s="5"/>
    </row>
    <row r="359" spans="1:23" x14ac:dyDescent="0.2">
      <c r="A359" s="28">
        <v>2085</v>
      </c>
      <c r="B359" s="18">
        <v>6.22</v>
      </c>
      <c r="C359" s="28" t="s">
        <v>9</v>
      </c>
      <c r="D359" s="5">
        <v>5</v>
      </c>
      <c r="E359" s="28">
        <v>0.8</v>
      </c>
      <c r="F359" s="5" t="s">
        <v>77</v>
      </c>
      <c r="G359" s="5" t="s">
        <v>51</v>
      </c>
      <c r="H359" s="5" t="s">
        <v>85</v>
      </c>
      <c r="I359" s="11" t="s">
        <v>116</v>
      </c>
      <c r="J359" t="s">
        <v>98</v>
      </c>
      <c r="K359" s="5"/>
      <c r="O359" s="5"/>
      <c r="P359" s="5"/>
      <c r="R359" s="5"/>
      <c r="S359" s="11"/>
      <c r="T359" s="5"/>
      <c r="U359" s="5"/>
      <c r="V359" s="5"/>
      <c r="W359" s="5"/>
    </row>
    <row r="360" spans="1:23" x14ac:dyDescent="0.2">
      <c r="A360" s="28">
        <v>2085</v>
      </c>
      <c r="B360" s="18">
        <v>6.22</v>
      </c>
      <c r="C360" s="28" t="s">
        <v>9</v>
      </c>
      <c r="D360" s="5">
        <v>8</v>
      </c>
      <c r="E360" s="28">
        <v>0.75</v>
      </c>
      <c r="F360" s="5" t="s">
        <v>78</v>
      </c>
      <c r="G360" s="5" t="s">
        <v>51</v>
      </c>
      <c r="H360" s="5" t="s">
        <v>85</v>
      </c>
      <c r="I360" s="11" t="s">
        <v>116</v>
      </c>
      <c r="J360" t="s">
        <v>98</v>
      </c>
      <c r="K360" s="5"/>
      <c r="O360" s="5"/>
      <c r="P360" s="5"/>
      <c r="R360" s="5"/>
      <c r="S360" s="11"/>
      <c r="T360" s="5"/>
      <c r="U360" s="5"/>
      <c r="V360" s="5"/>
      <c r="W360" s="5"/>
    </row>
    <row r="361" spans="1:23" x14ac:dyDescent="0.2">
      <c r="A361" s="28">
        <v>2085</v>
      </c>
      <c r="B361" s="18">
        <v>6.22</v>
      </c>
      <c r="C361" s="28" t="s">
        <v>9</v>
      </c>
      <c r="D361" s="5">
        <v>11</v>
      </c>
      <c r="E361" s="28">
        <v>0.6</v>
      </c>
      <c r="F361" s="5" t="s">
        <v>79</v>
      </c>
      <c r="G361" s="5" t="s">
        <v>51</v>
      </c>
      <c r="H361" s="5" t="s">
        <v>85</v>
      </c>
      <c r="I361" s="11" t="s">
        <v>116</v>
      </c>
      <c r="J361" t="s">
        <v>98</v>
      </c>
      <c r="K361" s="5"/>
      <c r="O361" s="5"/>
      <c r="P361" s="5"/>
      <c r="R361" s="5"/>
      <c r="S361" s="11"/>
      <c r="T361" s="5"/>
      <c r="U361" s="5"/>
      <c r="V361" s="5"/>
      <c r="W361" s="5"/>
    </row>
    <row r="362" spans="1:23" x14ac:dyDescent="0.2">
      <c r="A362" s="28">
        <v>2090</v>
      </c>
      <c r="B362" s="18">
        <v>6.41</v>
      </c>
      <c r="C362" s="28" t="s">
        <v>9</v>
      </c>
      <c r="D362" s="5">
        <v>5</v>
      </c>
      <c r="E362" s="28">
        <v>0.85</v>
      </c>
      <c r="F362" s="5" t="s">
        <v>74</v>
      </c>
      <c r="G362" s="5" t="s">
        <v>52</v>
      </c>
      <c r="H362" s="5" t="s">
        <v>85</v>
      </c>
      <c r="I362" s="11" t="s">
        <v>116</v>
      </c>
      <c r="J362" t="s">
        <v>91</v>
      </c>
      <c r="K362" s="5"/>
      <c r="O362" s="5"/>
      <c r="P362" s="5"/>
      <c r="R362" s="5"/>
      <c r="S362" s="11"/>
      <c r="T362" s="5"/>
      <c r="U362" s="5"/>
      <c r="V362" s="5"/>
      <c r="W362" s="5"/>
    </row>
    <row r="363" spans="1:23" x14ac:dyDescent="0.2">
      <c r="A363" s="28">
        <v>2090</v>
      </c>
      <c r="B363" s="18">
        <v>6.41</v>
      </c>
      <c r="C363" s="28" t="s">
        <v>9</v>
      </c>
      <c r="D363" s="5">
        <v>8</v>
      </c>
      <c r="E363" s="28">
        <v>0.75</v>
      </c>
      <c r="F363" s="5" t="s">
        <v>75</v>
      </c>
      <c r="G363" s="5" t="s">
        <v>52</v>
      </c>
      <c r="H363" s="5" t="s">
        <v>85</v>
      </c>
      <c r="I363" s="11" t="s">
        <v>116</v>
      </c>
      <c r="J363" t="s">
        <v>91</v>
      </c>
    </row>
    <row r="364" spans="1:23" x14ac:dyDescent="0.2">
      <c r="A364" s="28">
        <v>2090</v>
      </c>
      <c r="B364" s="18">
        <v>6.41</v>
      </c>
      <c r="C364" s="28" t="s">
        <v>9</v>
      </c>
      <c r="D364" s="5">
        <v>11</v>
      </c>
      <c r="E364" s="28">
        <v>0.65</v>
      </c>
      <c r="F364" s="5" t="s">
        <v>76</v>
      </c>
      <c r="G364" s="5" t="s">
        <v>52</v>
      </c>
      <c r="H364" s="5" t="s">
        <v>85</v>
      </c>
      <c r="I364" s="11" t="s">
        <v>116</v>
      </c>
      <c r="J364" t="s">
        <v>91</v>
      </c>
    </row>
    <row r="365" spans="1:23" x14ac:dyDescent="0.2">
      <c r="A365" s="28">
        <v>2090</v>
      </c>
      <c r="B365" s="18">
        <v>6.41</v>
      </c>
      <c r="C365" s="28" t="s">
        <v>9</v>
      </c>
      <c r="D365" s="5">
        <v>5</v>
      </c>
      <c r="E365" s="28">
        <v>0.9</v>
      </c>
      <c r="F365" s="5" t="s">
        <v>77</v>
      </c>
      <c r="G365" s="5" t="s">
        <v>51</v>
      </c>
      <c r="H365" s="5" t="s">
        <v>85</v>
      </c>
      <c r="I365" s="11" t="s">
        <v>116</v>
      </c>
      <c r="J365" t="s">
        <v>91</v>
      </c>
    </row>
    <row r="366" spans="1:23" x14ac:dyDescent="0.2">
      <c r="A366" s="28">
        <v>2090</v>
      </c>
      <c r="B366" s="18">
        <v>6.41</v>
      </c>
      <c r="C366" s="28" t="s">
        <v>9</v>
      </c>
      <c r="D366" s="5">
        <v>8</v>
      </c>
      <c r="E366" s="28">
        <v>0.6</v>
      </c>
      <c r="F366" s="5" t="s">
        <v>78</v>
      </c>
      <c r="G366" s="5" t="s">
        <v>51</v>
      </c>
      <c r="H366" s="5" t="s">
        <v>85</v>
      </c>
      <c r="I366" s="11" t="s">
        <v>116</v>
      </c>
      <c r="J366" t="s">
        <v>91</v>
      </c>
    </row>
    <row r="367" spans="1:23" x14ac:dyDescent="0.2">
      <c r="A367" s="28">
        <v>2090</v>
      </c>
      <c r="B367" s="18">
        <v>6.41</v>
      </c>
      <c r="C367" s="28" t="s">
        <v>9</v>
      </c>
      <c r="D367" s="5">
        <v>11</v>
      </c>
      <c r="E367" s="28">
        <v>0.7</v>
      </c>
      <c r="F367" s="5" t="s">
        <v>79</v>
      </c>
      <c r="G367" s="5" t="s">
        <v>51</v>
      </c>
      <c r="H367" s="5" t="s">
        <v>85</v>
      </c>
      <c r="I367" s="11" t="s">
        <v>116</v>
      </c>
      <c r="J367" t="s">
        <v>91</v>
      </c>
    </row>
    <row r="368" spans="1:23" x14ac:dyDescent="0.2">
      <c r="A368" s="28">
        <v>2097</v>
      </c>
      <c r="B368" s="19">
        <v>6.6684931506849319</v>
      </c>
      <c r="C368" s="28" t="s">
        <v>10</v>
      </c>
      <c r="D368" s="5">
        <v>5</v>
      </c>
      <c r="E368" s="28">
        <v>0.9</v>
      </c>
      <c r="F368" s="5" t="s">
        <v>74</v>
      </c>
      <c r="G368" s="5" t="s">
        <v>52</v>
      </c>
      <c r="H368" s="5" t="s">
        <v>85</v>
      </c>
      <c r="I368" s="11" t="s">
        <v>116</v>
      </c>
      <c r="J368" t="s">
        <v>91</v>
      </c>
    </row>
    <row r="369" spans="1:10" x14ac:dyDescent="0.2">
      <c r="A369" s="28">
        <v>2097</v>
      </c>
      <c r="B369" s="19">
        <v>6.6684931506849319</v>
      </c>
      <c r="C369" s="28" t="s">
        <v>10</v>
      </c>
      <c r="D369" s="5">
        <v>8</v>
      </c>
      <c r="E369" s="28">
        <v>0.8</v>
      </c>
      <c r="F369" s="5" t="s">
        <v>75</v>
      </c>
      <c r="G369" s="5" t="s">
        <v>52</v>
      </c>
      <c r="H369" s="5" t="s">
        <v>85</v>
      </c>
      <c r="I369" s="11" t="s">
        <v>116</v>
      </c>
      <c r="J369" t="s">
        <v>91</v>
      </c>
    </row>
    <row r="370" spans="1:10" x14ac:dyDescent="0.2">
      <c r="A370" s="28">
        <v>2097</v>
      </c>
      <c r="B370" s="19">
        <v>6.6684931506849319</v>
      </c>
      <c r="C370" s="28" t="s">
        <v>10</v>
      </c>
      <c r="D370" s="5">
        <v>11</v>
      </c>
      <c r="E370" s="28">
        <v>0.6</v>
      </c>
      <c r="F370" s="5" t="s">
        <v>76</v>
      </c>
      <c r="G370" s="5" t="s">
        <v>52</v>
      </c>
      <c r="H370" s="5" t="s">
        <v>85</v>
      </c>
      <c r="I370" s="11" t="s">
        <v>116</v>
      </c>
      <c r="J370" t="s">
        <v>91</v>
      </c>
    </row>
    <row r="371" spans="1:10" x14ac:dyDescent="0.2">
      <c r="A371" s="28">
        <v>2097</v>
      </c>
      <c r="B371" s="19">
        <v>6.6684931506849319</v>
      </c>
      <c r="C371" s="28" t="s">
        <v>10</v>
      </c>
      <c r="D371" s="5">
        <v>5</v>
      </c>
      <c r="E371" s="28">
        <v>0.9</v>
      </c>
      <c r="F371" s="5" t="s">
        <v>77</v>
      </c>
      <c r="G371" s="5" t="s">
        <v>51</v>
      </c>
      <c r="H371" s="5" t="s">
        <v>85</v>
      </c>
      <c r="I371" s="11" t="s">
        <v>116</v>
      </c>
      <c r="J371" t="s">
        <v>91</v>
      </c>
    </row>
    <row r="372" spans="1:10" x14ac:dyDescent="0.2">
      <c r="A372" s="28">
        <v>2097</v>
      </c>
      <c r="B372" s="19">
        <v>6.6684931506849319</v>
      </c>
      <c r="C372" s="28" t="s">
        <v>10</v>
      </c>
      <c r="D372" s="5">
        <v>8</v>
      </c>
      <c r="E372" s="28">
        <v>0.9</v>
      </c>
      <c r="F372" s="5" t="s">
        <v>78</v>
      </c>
      <c r="G372" s="5" t="s">
        <v>51</v>
      </c>
      <c r="H372" s="5" t="s">
        <v>85</v>
      </c>
      <c r="I372" s="11" t="s">
        <v>116</v>
      </c>
      <c r="J372" t="s">
        <v>91</v>
      </c>
    </row>
    <row r="373" spans="1:10" x14ac:dyDescent="0.2">
      <c r="A373" s="28">
        <v>2097</v>
      </c>
      <c r="B373" s="19">
        <v>6.6684931506849319</v>
      </c>
      <c r="C373" s="28" t="s">
        <v>10</v>
      </c>
      <c r="D373" s="5">
        <v>11</v>
      </c>
      <c r="E373" s="28">
        <v>0.75</v>
      </c>
      <c r="F373" s="5" t="s">
        <v>79</v>
      </c>
      <c r="G373" s="5" t="s">
        <v>51</v>
      </c>
      <c r="H373" s="5" t="s">
        <v>85</v>
      </c>
      <c r="I373" s="11" t="s">
        <v>116</v>
      </c>
      <c r="J373" t="s">
        <v>91</v>
      </c>
    </row>
    <row r="374" spans="1:10" x14ac:dyDescent="0.2">
      <c r="A374" s="28">
        <v>2136</v>
      </c>
      <c r="B374" s="18">
        <v>6.36</v>
      </c>
      <c r="C374" s="28" t="s">
        <v>9</v>
      </c>
      <c r="D374" s="5">
        <v>5</v>
      </c>
      <c r="E374" s="28">
        <v>0.7</v>
      </c>
      <c r="F374" s="5" t="s">
        <v>74</v>
      </c>
      <c r="G374" s="5" t="s">
        <v>52</v>
      </c>
      <c r="H374" s="5" t="s">
        <v>85</v>
      </c>
      <c r="I374" s="11" t="s">
        <v>116</v>
      </c>
      <c r="J374" t="s">
        <v>91</v>
      </c>
    </row>
    <row r="375" spans="1:10" x14ac:dyDescent="0.2">
      <c r="A375" s="28">
        <v>2136</v>
      </c>
      <c r="B375" s="18">
        <v>6.36</v>
      </c>
      <c r="C375" s="28" t="s">
        <v>9</v>
      </c>
      <c r="D375" s="5">
        <v>8</v>
      </c>
      <c r="E375" s="28">
        <v>0.75</v>
      </c>
      <c r="F375" s="5" t="s">
        <v>75</v>
      </c>
      <c r="G375" s="5" t="s">
        <v>52</v>
      </c>
      <c r="H375" s="5" t="s">
        <v>85</v>
      </c>
      <c r="I375" s="11" t="s">
        <v>116</v>
      </c>
      <c r="J375" t="s">
        <v>91</v>
      </c>
    </row>
    <row r="376" spans="1:10" x14ac:dyDescent="0.2">
      <c r="A376" s="28">
        <v>2136</v>
      </c>
      <c r="B376" s="18">
        <v>6.36</v>
      </c>
      <c r="C376" s="28" t="s">
        <v>9</v>
      </c>
      <c r="D376" s="5">
        <v>11</v>
      </c>
      <c r="E376" s="28">
        <v>0.55000000000000004</v>
      </c>
      <c r="F376" s="5" t="s">
        <v>76</v>
      </c>
      <c r="G376" s="5" t="s">
        <v>52</v>
      </c>
      <c r="H376" s="5" t="s">
        <v>85</v>
      </c>
      <c r="I376" s="11" t="s">
        <v>116</v>
      </c>
      <c r="J376" t="s">
        <v>91</v>
      </c>
    </row>
    <row r="377" spans="1:10" x14ac:dyDescent="0.2">
      <c r="A377" s="28">
        <v>2136</v>
      </c>
      <c r="B377" s="18">
        <v>6.36</v>
      </c>
      <c r="C377" s="28" t="s">
        <v>9</v>
      </c>
      <c r="D377" s="5">
        <v>5</v>
      </c>
      <c r="E377" s="28">
        <v>0.8</v>
      </c>
      <c r="F377" s="5" t="s">
        <v>77</v>
      </c>
      <c r="G377" s="5" t="s">
        <v>51</v>
      </c>
      <c r="H377" s="5" t="s">
        <v>85</v>
      </c>
      <c r="I377" s="11" t="s">
        <v>116</v>
      </c>
      <c r="J377" t="s">
        <v>91</v>
      </c>
    </row>
    <row r="378" spans="1:10" x14ac:dyDescent="0.2">
      <c r="A378" s="28">
        <v>2136</v>
      </c>
      <c r="B378" s="18">
        <v>6.36</v>
      </c>
      <c r="C378" s="28" t="s">
        <v>9</v>
      </c>
      <c r="D378" s="5">
        <v>8</v>
      </c>
      <c r="E378" s="28">
        <v>0.8</v>
      </c>
      <c r="F378" s="5" t="s">
        <v>78</v>
      </c>
      <c r="G378" s="5" t="s">
        <v>51</v>
      </c>
      <c r="H378" s="5" t="s">
        <v>85</v>
      </c>
      <c r="I378" s="11" t="s">
        <v>116</v>
      </c>
      <c r="J378" t="s">
        <v>91</v>
      </c>
    </row>
    <row r="379" spans="1:10" x14ac:dyDescent="0.2">
      <c r="A379" s="28">
        <v>2136</v>
      </c>
      <c r="B379" s="18">
        <v>6.36</v>
      </c>
      <c r="C379" s="28" t="s">
        <v>9</v>
      </c>
      <c r="D379" s="5">
        <v>11</v>
      </c>
      <c r="E379" s="28">
        <v>0.65</v>
      </c>
      <c r="F379" s="5" t="s">
        <v>79</v>
      </c>
      <c r="G379" s="5" t="s">
        <v>51</v>
      </c>
      <c r="H379" s="5" t="s">
        <v>85</v>
      </c>
      <c r="I379" s="11" t="s">
        <v>116</v>
      </c>
      <c r="J379" t="s">
        <v>91</v>
      </c>
    </row>
    <row r="380" spans="1:10" x14ac:dyDescent="0.2">
      <c r="A380" s="28">
        <v>2138</v>
      </c>
      <c r="B380" s="18">
        <v>5.93</v>
      </c>
      <c r="C380" s="28" t="s">
        <v>10</v>
      </c>
      <c r="D380" s="5">
        <v>5</v>
      </c>
      <c r="E380" s="28">
        <v>0.65</v>
      </c>
      <c r="F380" s="5" t="s">
        <v>74</v>
      </c>
      <c r="G380" s="5" t="s">
        <v>52</v>
      </c>
      <c r="H380" s="5" t="s">
        <v>85</v>
      </c>
      <c r="I380" s="11" t="s">
        <v>116</v>
      </c>
      <c r="J380" t="s">
        <v>94</v>
      </c>
    </row>
    <row r="381" spans="1:10" x14ac:dyDescent="0.2">
      <c r="A381" s="28">
        <v>2138</v>
      </c>
      <c r="B381" s="18">
        <v>5.93</v>
      </c>
      <c r="C381" s="28" t="s">
        <v>10</v>
      </c>
      <c r="D381" s="5">
        <v>8</v>
      </c>
      <c r="E381" s="28">
        <v>0.45</v>
      </c>
      <c r="F381" s="5" t="s">
        <v>75</v>
      </c>
      <c r="G381" s="5" t="s">
        <v>52</v>
      </c>
      <c r="H381" s="5" t="s">
        <v>85</v>
      </c>
      <c r="I381" s="11" t="s">
        <v>116</v>
      </c>
      <c r="J381" t="s">
        <v>94</v>
      </c>
    </row>
    <row r="382" spans="1:10" x14ac:dyDescent="0.2">
      <c r="A382" s="28">
        <v>2138</v>
      </c>
      <c r="B382" s="18">
        <v>5.93</v>
      </c>
      <c r="C382" s="28" t="s">
        <v>10</v>
      </c>
      <c r="D382" s="5">
        <v>11</v>
      </c>
      <c r="E382" s="28">
        <v>0.3</v>
      </c>
      <c r="F382" s="5" t="s">
        <v>76</v>
      </c>
      <c r="G382" s="5" t="s">
        <v>52</v>
      </c>
      <c r="H382" s="5" t="s">
        <v>85</v>
      </c>
      <c r="I382" s="11" t="s">
        <v>116</v>
      </c>
      <c r="J382" t="s">
        <v>94</v>
      </c>
    </row>
    <row r="383" spans="1:10" x14ac:dyDescent="0.2">
      <c r="A383" s="28">
        <v>2138</v>
      </c>
      <c r="B383" s="18">
        <v>5.93</v>
      </c>
      <c r="C383" s="28" t="s">
        <v>10</v>
      </c>
      <c r="D383" s="5">
        <v>5</v>
      </c>
      <c r="E383" s="28">
        <v>0.8</v>
      </c>
      <c r="F383" s="5" t="s">
        <v>77</v>
      </c>
      <c r="G383" s="5" t="s">
        <v>51</v>
      </c>
      <c r="H383" s="5" t="s">
        <v>85</v>
      </c>
      <c r="I383" s="11" t="s">
        <v>116</v>
      </c>
      <c r="J383" t="s">
        <v>94</v>
      </c>
    </row>
    <row r="384" spans="1:10" x14ac:dyDescent="0.2">
      <c r="A384" s="28">
        <v>2138</v>
      </c>
      <c r="B384" s="18">
        <v>5.93</v>
      </c>
      <c r="C384" s="28" t="s">
        <v>10</v>
      </c>
      <c r="D384" s="5">
        <v>8</v>
      </c>
      <c r="E384" s="28">
        <v>0.6</v>
      </c>
      <c r="F384" s="5" t="s">
        <v>78</v>
      </c>
      <c r="G384" s="5" t="s">
        <v>51</v>
      </c>
      <c r="H384" s="5" t="s">
        <v>85</v>
      </c>
      <c r="I384" s="11" t="s">
        <v>116</v>
      </c>
      <c r="J384" t="s">
        <v>94</v>
      </c>
    </row>
    <row r="385" spans="1:10" x14ac:dyDescent="0.2">
      <c r="A385" s="28">
        <v>2138</v>
      </c>
      <c r="B385" s="18">
        <v>5.93</v>
      </c>
      <c r="C385" s="28" t="s">
        <v>10</v>
      </c>
      <c r="D385" s="5">
        <v>11</v>
      </c>
      <c r="E385" s="28">
        <v>0.45</v>
      </c>
      <c r="F385" s="5" t="s">
        <v>79</v>
      </c>
      <c r="G385" s="5" t="s">
        <v>51</v>
      </c>
      <c r="H385" s="5" t="s">
        <v>85</v>
      </c>
      <c r="I385" s="11" t="s">
        <v>116</v>
      </c>
      <c r="J385" t="s">
        <v>94</v>
      </c>
    </row>
    <row r="386" spans="1:10" x14ac:dyDescent="0.2">
      <c r="A386" s="28">
        <v>2151</v>
      </c>
      <c r="B386" s="18">
        <v>6.25</v>
      </c>
      <c r="C386" s="28" t="s">
        <v>10</v>
      </c>
      <c r="D386" s="5">
        <v>5</v>
      </c>
      <c r="E386" s="28">
        <v>0.75</v>
      </c>
      <c r="F386" s="5" t="s">
        <v>74</v>
      </c>
      <c r="G386" s="5" t="s">
        <v>52</v>
      </c>
      <c r="H386" s="5" t="s">
        <v>85</v>
      </c>
      <c r="I386" s="11" t="s">
        <v>116</v>
      </c>
      <c r="J386" s="22" t="s">
        <v>96</v>
      </c>
    </row>
    <row r="387" spans="1:10" x14ac:dyDescent="0.2">
      <c r="A387" s="28">
        <v>2151</v>
      </c>
      <c r="B387" s="18">
        <v>6.25</v>
      </c>
      <c r="C387" s="28" t="s">
        <v>10</v>
      </c>
      <c r="D387" s="5">
        <v>8</v>
      </c>
      <c r="E387" s="28">
        <v>0.55000000000000004</v>
      </c>
      <c r="F387" s="5" t="s">
        <v>75</v>
      </c>
      <c r="G387" s="5" t="s">
        <v>52</v>
      </c>
      <c r="H387" s="5" t="s">
        <v>85</v>
      </c>
      <c r="I387" s="11" t="s">
        <v>116</v>
      </c>
      <c r="J387" s="22" t="s">
        <v>96</v>
      </c>
    </row>
    <row r="388" spans="1:10" x14ac:dyDescent="0.2">
      <c r="A388" s="28">
        <v>2151</v>
      </c>
      <c r="B388" s="18">
        <v>6.25</v>
      </c>
      <c r="C388" s="28" t="s">
        <v>10</v>
      </c>
      <c r="D388" s="5">
        <v>11</v>
      </c>
      <c r="E388" s="28">
        <v>0.8</v>
      </c>
      <c r="F388" s="5" t="s">
        <v>76</v>
      </c>
      <c r="G388" s="5" t="s">
        <v>52</v>
      </c>
      <c r="H388" s="5" t="s">
        <v>85</v>
      </c>
      <c r="I388" s="11" t="s">
        <v>116</v>
      </c>
      <c r="J388" s="22" t="s">
        <v>96</v>
      </c>
    </row>
    <row r="389" spans="1:10" x14ac:dyDescent="0.2">
      <c r="A389" s="28">
        <v>2151</v>
      </c>
      <c r="B389" s="18">
        <v>6.25</v>
      </c>
      <c r="C389" s="28" t="s">
        <v>10</v>
      </c>
      <c r="D389" s="5">
        <v>5</v>
      </c>
      <c r="E389" s="28">
        <v>0.9</v>
      </c>
      <c r="F389" s="5" t="s">
        <v>77</v>
      </c>
      <c r="G389" s="5" t="s">
        <v>51</v>
      </c>
      <c r="H389" s="5" t="s">
        <v>85</v>
      </c>
      <c r="I389" s="11" t="s">
        <v>116</v>
      </c>
      <c r="J389" s="22" t="s">
        <v>96</v>
      </c>
    </row>
    <row r="390" spans="1:10" x14ac:dyDescent="0.2">
      <c r="A390" s="28">
        <v>2151</v>
      </c>
      <c r="B390" s="18">
        <v>6.25</v>
      </c>
      <c r="C390" s="28" t="s">
        <v>10</v>
      </c>
      <c r="D390" s="5">
        <v>8</v>
      </c>
      <c r="E390" s="28">
        <v>0.75</v>
      </c>
      <c r="F390" s="5" t="s">
        <v>78</v>
      </c>
      <c r="G390" s="5" t="s">
        <v>51</v>
      </c>
      <c r="H390" s="5" t="s">
        <v>85</v>
      </c>
      <c r="I390" s="11" t="s">
        <v>116</v>
      </c>
      <c r="J390" s="22" t="s">
        <v>96</v>
      </c>
    </row>
    <row r="391" spans="1:10" x14ac:dyDescent="0.2">
      <c r="A391" s="28">
        <v>2151</v>
      </c>
      <c r="B391" s="18">
        <v>6.25</v>
      </c>
      <c r="C391" s="28" t="s">
        <v>10</v>
      </c>
      <c r="D391" s="5">
        <v>11</v>
      </c>
      <c r="E391" s="28">
        <v>0.7</v>
      </c>
      <c r="F391" s="5" t="s">
        <v>79</v>
      </c>
      <c r="G391" s="5" t="s">
        <v>51</v>
      </c>
      <c r="H391" s="5" t="s">
        <v>85</v>
      </c>
      <c r="I391" s="11" t="s">
        <v>116</v>
      </c>
      <c r="J391" s="22" t="s">
        <v>96</v>
      </c>
    </row>
    <row r="392" spans="1:10" x14ac:dyDescent="0.2">
      <c r="A392" s="28">
        <v>2160</v>
      </c>
      <c r="B392" s="18">
        <v>9.5</v>
      </c>
      <c r="C392" s="28" t="s">
        <v>10</v>
      </c>
      <c r="D392" s="5">
        <v>5</v>
      </c>
      <c r="E392" s="28">
        <v>0.84</v>
      </c>
      <c r="F392" s="5" t="s">
        <v>74</v>
      </c>
      <c r="G392" s="5" t="s">
        <v>52</v>
      </c>
      <c r="H392" s="5" t="s">
        <v>86</v>
      </c>
      <c r="I392" s="13" t="s">
        <v>118</v>
      </c>
      <c r="J392" t="s">
        <v>91</v>
      </c>
    </row>
    <row r="393" spans="1:10" x14ac:dyDescent="0.2">
      <c r="A393" s="28">
        <v>2160</v>
      </c>
      <c r="B393" s="18">
        <v>9.5</v>
      </c>
      <c r="C393" s="28" t="s">
        <v>10</v>
      </c>
      <c r="D393" s="5">
        <v>8</v>
      </c>
      <c r="E393" s="28">
        <v>0.8</v>
      </c>
      <c r="F393" s="5" t="s">
        <v>75</v>
      </c>
      <c r="G393" s="5" t="s">
        <v>52</v>
      </c>
      <c r="H393" s="5" t="s">
        <v>86</v>
      </c>
      <c r="I393" s="13" t="s">
        <v>118</v>
      </c>
      <c r="J393" t="s">
        <v>91</v>
      </c>
    </row>
    <row r="394" spans="1:10" x14ac:dyDescent="0.2">
      <c r="A394" s="28">
        <v>2160</v>
      </c>
      <c r="B394" s="18">
        <v>9.5</v>
      </c>
      <c r="C394" s="28" t="s">
        <v>10</v>
      </c>
      <c r="D394" s="5">
        <v>11</v>
      </c>
      <c r="E394" s="28">
        <v>0.75</v>
      </c>
      <c r="F394" s="5" t="s">
        <v>76</v>
      </c>
      <c r="G394" s="5" t="s">
        <v>52</v>
      </c>
      <c r="H394" s="5" t="s">
        <v>86</v>
      </c>
      <c r="I394" s="13" t="s">
        <v>118</v>
      </c>
      <c r="J394" t="s">
        <v>91</v>
      </c>
    </row>
    <row r="395" spans="1:10" x14ac:dyDescent="0.2">
      <c r="A395" s="28">
        <v>2160</v>
      </c>
      <c r="B395" s="18">
        <v>9.5</v>
      </c>
      <c r="C395" s="28" t="s">
        <v>10</v>
      </c>
      <c r="D395" s="5">
        <v>5</v>
      </c>
      <c r="E395" s="28">
        <v>0.85</v>
      </c>
      <c r="F395" s="5" t="s">
        <v>77</v>
      </c>
      <c r="G395" s="5" t="s">
        <v>51</v>
      </c>
      <c r="H395" s="5" t="s">
        <v>86</v>
      </c>
      <c r="I395" s="13" t="s">
        <v>118</v>
      </c>
      <c r="J395" t="s">
        <v>91</v>
      </c>
    </row>
    <row r="396" spans="1:10" x14ac:dyDescent="0.2">
      <c r="A396" s="28">
        <v>2160</v>
      </c>
      <c r="B396" s="18">
        <v>9.5</v>
      </c>
      <c r="C396" s="28" t="s">
        <v>10</v>
      </c>
      <c r="D396" s="5">
        <v>8</v>
      </c>
      <c r="E396" s="28">
        <v>0.7</v>
      </c>
      <c r="F396" s="5" t="s">
        <v>78</v>
      </c>
      <c r="G396" s="5" t="s">
        <v>51</v>
      </c>
      <c r="H396" s="5" t="s">
        <v>86</v>
      </c>
      <c r="I396" s="13" t="s">
        <v>118</v>
      </c>
      <c r="J396" t="s">
        <v>91</v>
      </c>
    </row>
    <row r="397" spans="1:10" x14ac:dyDescent="0.2">
      <c r="A397" s="28">
        <v>2160</v>
      </c>
      <c r="B397" s="18">
        <v>9.5</v>
      </c>
      <c r="C397" s="28" t="s">
        <v>10</v>
      </c>
      <c r="D397" s="5">
        <v>11</v>
      </c>
      <c r="E397" s="28">
        <v>0.75</v>
      </c>
      <c r="F397" s="5" t="s">
        <v>79</v>
      </c>
      <c r="G397" s="5" t="s">
        <v>51</v>
      </c>
      <c r="H397" s="5" t="s">
        <v>86</v>
      </c>
      <c r="I397" s="13" t="s">
        <v>118</v>
      </c>
      <c r="J397" t="s">
        <v>91</v>
      </c>
    </row>
    <row r="398" spans="1:10" x14ac:dyDescent="0.2">
      <c r="A398" s="28">
        <v>2170</v>
      </c>
      <c r="B398" s="18">
        <v>10.07</v>
      </c>
      <c r="C398" s="28" t="s">
        <v>9</v>
      </c>
      <c r="D398" s="5">
        <v>5</v>
      </c>
      <c r="E398" s="28">
        <v>0.6</v>
      </c>
      <c r="F398" s="5" t="s">
        <v>74</v>
      </c>
      <c r="G398" s="5" t="s">
        <v>52</v>
      </c>
      <c r="H398" s="5" t="s">
        <v>86</v>
      </c>
      <c r="I398" s="13" t="s">
        <v>118</v>
      </c>
      <c r="J398" t="s">
        <v>91</v>
      </c>
    </row>
    <row r="399" spans="1:10" x14ac:dyDescent="0.2">
      <c r="A399" s="28">
        <v>2170</v>
      </c>
      <c r="B399" s="18">
        <v>10.07</v>
      </c>
      <c r="C399" s="28" t="s">
        <v>9</v>
      </c>
      <c r="D399" s="5">
        <v>8</v>
      </c>
      <c r="E399" s="28">
        <v>0.5</v>
      </c>
      <c r="F399" s="5" t="s">
        <v>75</v>
      </c>
      <c r="G399" s="5" t="s">
        <v>52</v>
      </c>
      <c r="H399" s="5" t="s">
        <v>86</v>
      </c>
      <c r="I399" s="13" t="s">
        <v>118</v>
      </c>
      <c r="J399" t="s">
        <v>91</v>
      </c>
    </row>
    <row r="400" spans="1:10" x14ac:dyDescent="0.2">
      <c r="A400" s="28">
        <v>2170</v>
      </c>
      <c r="B400" s="18">
        <v>10.07</v>
      </c>
      <c r="C400" s="28" t="s">
        <v>9</v>
      </c>
      <c r="D400" s="5">
        <v>11</v>
      </c>
      <c r="E400" s="28">
        <v>0.45</v>
      </c>
      <c r="F400" s="5" t="s">
        <v>76</v>
      </c>
      <c r="G400" s="5" t="s">
        <v>52</v>
      </c>
      <c r="H400" s="5" t="s">
        <v>86</v>
      </c>
      <c r="I400" s="13" t="s">
        <v>118</v>
      </c>
      <c r="J400" t="s">
        <v>91</v>
      </c>
    </row>
    <row r="401" spans="1:10" x14ac:dyDescent="0.2">
      <c r="A401" s="28">
        <v>2170</v>
      </c>
      <c r="B401" s="18">
        <v>10.07</v>
      </c>
      <c r="C401" s="28" t="s">
        <v>9</v>
      </c>
      <c r="D401" s="5">
        <v>5</v>
      </c>
      <c r="E401" s="28">
        <v>0.65</v>
      </c>
      <c r="F401" s="5" t="s">
        <v>77</v>
      </c>
      <c r="G401" s="5" t="s">
        <v>51</v>
      </c>
      <c r="H401" s="5" t="s">
        <v>86</v>
      </c>
      <c r="I401" s="13" t="s">
        <v>118</v>
      </c>
      <c r="J401" t="s">
        <v>91</v>
      </c>
    </row>
    <row r="402" spans="1:10" x14ac:dyDescent="0.2">
      <c r="A402" s="28">
        <v>2170</v>
      </c>
      <c r="B402" s="18">
        <v>10.07</v>
      </c>
      <c r="C402" s="28" t="s">
        <v>9</v>
      </c>
      <c r="D402" s="5">
        <v>8</v>
      </c>
      <c r="E402" s="28">
        <v>0.65</v>
      </c>
      <c r="F402" s="5" t="s">
        <v>78</v>
      </c>
      <c r="G402" s="5" t="s">
        <v>51</v>
      </c>
      <c r="H402" s="5" t="s">
        <v>86</v>
      </c>
      <c r="I402" s="13" t="s">
        <v>118</v>
      </c>
      <c r="J402" t="s">
        <v>91</v>
      </c>
    </row>
    <row r="403" spans="1:10" x14ac:dyDescent="0.2">
      <c r="A403" s="28">
        <v>2170</v>
      </c>
      <c r="B403" s="18">
        <v>10.07</v>
      </c>
      <c r="C403" s="28" t="s">
        <v>9</v>
      </c>
      <c r="D403" s="5">
        <v>11</v>
      </c>
      <c r="E403" s="28">
        <v>0.5</v>
      </c>
      <c r="F403" s="5" t="s">
        <v>79</v>
      </c>
      <c r="G403" s="5" t="s">
        <v>51</v>
      </c>
      <c r="H403" s="5" t="s">
        <v>86</v>
      </c>
      <c r="I403" s="13" t="s">
        <v>118</v>
      </c>
      <c r="J403" t="s">
        <v>91</v>
      </c>
    </row>
    <row r="404" spans="1:10" x14ac:dyDescent="0.2">
      <c r="A404" s="28">
        <v>2186</v>
      </c>
      <c r="B404" s="18">
        <v>6.31</v>
      </c>
      <c r="C404" s="28" t="s">
        <v>10</v>
      </c>
      <c r="D404" s="5">
        <v>5</v>
      </c>
      <c r="E404" s="28">
        <v>0.9</v>
      </c>
      <c r="F404" s="5" t="s">
        <v>74</v>
      </c>
      <c r="G404" s="5" t="s">
        <v>52</v>
      </c>
      <c r="H404" s="5" t="s">
        <v>85</v>
      </c>
      <c r="I404" s="11" t="s">
        <v>116</v>
      </c>
      <c r="J404" t="s">
        <v>91</v>
      </c>
    </row>
    <row r="405" spans="1:10" x14ac:dyDescent="0.2">
      <c r="A405" s="28">
        <v>2186</v>
      </c>
      <c r="B405" s="18">
        <v>6.31</v>
      </c>
      <c r="C405" s="28" t="s">
        <v>10</v>
      </c>
      <c r="D405" s="5">
        <v>8</v>
      </c>
      <c r="E405" s="28">
        <v>0.7</v>
      </c>
      <c r="F405" s="5" t="s">
        <v>75</v>
      </c>
      <c r="G405" s="5" t="s">
        <v>52</v>
      </c>
      <c r="H405" s="5" t="s">
        <v>85</v>
      </c>
      <c r="I405" s="11" t="s">
        <v>116</v>
      </c>
      <c r="J405" t="s">
        <v>91</v>
      </c>
    </row>
    <row r="406" spans="1:10" x14ac:dyDescent="0.2">
      <c r="A406" s="28">
        <v>2186</v>
      </c>
      <c r="B406" s="18">
        <v>6.31</v>
      </c>
      <c r="C406" s="28" t="s">
        <v>10</v>
      </c>
      <c r="D406" s="5">
        <v>11</v>
      </c>
      <c r="E406" s="28">
        <v>0.45</v>
      </c>
      <c r="F406" s="5" t="s">
        <v>76</v>
      </c>
      <c r="G406" s="5" t="s">
        <v>52</v>
      </c>
      <c r="H406" s="5" t="s">
        <v>85</v>
      </c>
      <c r="I406" s="11" t="s">
        <v>116</v>
      </c>
      <c r="J406" t="s">
        <v>91</v>
      </c>
    </row>
    <row r="407" spans="1:10" x14ac:dyDescent="0.2">
      <c r="A407" s="28">
        <v>2186</v>
      </c>
      <c r="B407" s="18">
        <v>6.31</v>
      </c>
      <c r="C407" s="28" t="s">
        <v>10</v>
      </c>
      <c r="D407" s="5">
        <v>5</v>
      </c>
      <c r="E407" s="28">
        <v>0.8</v>
      </c>
      <c r="F407" s="5" t="s">
        <v>77</v>
      </c>
      <c r="G407" s="5" t="s">
        <v>51</v>
      </c>
      <c r="H407" s="5" t="s">
        <v>85</v>
      </c>
      <c r="I407" s="11" t="s">
        <v>116</v>
      </c>
      <c r="J407" t="s">
        <v>91</v>
      </c>
    </row>
    <row r="408" spans="1:10" x14ac:dyDescent="0.2">
      <c r="A408" s="28">
        <v>2186</v>
      </c>
      <c r="B408" s="18">
        <v>6.31</v>
      </c>
      <c r="C408" s="28" t="s">
        <v>10</v>
      </c>
      <c r="D408" s="5">
        <v>8</v>
      </c>
      <c r="E408" s="28">
        <v>0.75</v>
      </c>
      <c r="F408" s="5" t="s">
        <v>78</v>
      </c>
      <c r="G408" s="5" t="s">
        <v>51</v>
      </c>
      <c r="H408" s="5" t="s">
        <v>85</v>
      </c>
      <c r="I408" s="11" t="s">
        <v>116</v>
      </c>
      <c r="J408" t="s">
        <v>91</v>
      </c>
    </row>
    <row r="409" spans="1:10" x14ac:dyDescent="0.2">
      <c r="A409" s="28">
        <v>2186</v>
      </c>
      <c r="B409" s="18">
        <v>6.31</v>
      </c>
      <c r="C409" s="28" t="s">
        <v>10</v>
      </c>
      <c r="D409" s="5">
        <v>11</v>
      </c>
      <c r="E409" s="28">
        <v>0.75</v>
      </c>
      <c r="F409" s="5" t="s">
        <v>79</v>
      </c>
      <c r="G409" s="5" t="s">
        <v>51</v>
      </c>
      <c r="H409" s="5" t="s">
        <v>85</v>
      </c>
      <c r="I409" s="11" t="s">
        <v>116</v>
      </c>
      <c r="J409" t="s">
        <v>91</v>
      </c>
    </row>
    <row r="410" spans="1:10" x14ac:dyDescent="0.2">
      <c r="A410" s="28">
        <v>2196</v>
      </c>
      <c r="B410" s="19">
        <v>13.167123287671233</v>
      </c>
      <c r="C410" s="28" t="s">
        <v>10</v>
      </c>
      <c r="D410" s="5">
        <v>5</v>
      </c>
      <c r="E410" s="28">
        <v>0.9</v>
      </c>
      <c r="F410" s="5" t="s">
        <v>74</v>
      </c>
      <c r="G410" s="5" t="s">
        <v>52</v>
      </c>
      <c r="H410" s="5" t="s">
        <v>86</v>
      </c>
      <c r="I410" s="11" t="s">
        <v>119</v>
      </c>
      <c r="J410" t="s">
        <v>91</v>
      </c>
    </row>
    <row r="411" spans="1:10" x14ac:dyDescent="0.2">
      <c r="A411" s="28">
        <v>2196</v>
      </c>
      <c r="B411" s="19">
        <v>13.167123287671233</v>
      </c>
      <c r="C411" s="28" t="s">
        <v>10</v>
      </c>
      <c r="D411" s="5">
        <v>8</v>
      </c>
      <c r="E411" s="28">
        <v>0.9</v>
      </c>
      <c r="F411" s="5" t="s">
        <v>75</v>
      </c>
      <c r="G411" s="5" t="s">
        <v>52</v>
      </c>
      <c r="H411" s="5" t="s">
        <v>86</v>
      </c>
      <c r="I411" s="11" t="s">
        <v>119</v>
      </c>
      <c r="J411" t="s">
        <v>91</v>
      </c>
    </row>
    <row r="412" spans="1:10" x14ac:dyDescent="0.2">
      <c r="A412" s="28">
        <v>2196</v>
      </c>
      <c r="B412" s="19">
        <v>13.167123287671233</v>
      </c>
      <c r="C412" s="28" t="s">
        <v>10</v>
      </c>
      <c r="D412" s="5">
        <v>11</v>
      </c>
      <c r="E412" s="28">
        <v>0.65</v>
      </c>
      <c r="F412" s="5" t="s">
        <v>76</v>
      </c>
      <c r="G412" s="5" t="s">
        <v>52</v>
      </c>
      <c r="H412" s="5" t="s">
        <v>86</v>
      </c>
      <c r="I412" s="11" t="s">
        <v>119</v>
      </c>
      <c r="J412" t="s">
        <v>91</v>
      </c>
    </row>
    <row r="413" spans="1:10" x14ac:dyDescent="0.2">
      <c r="A413" s="28">
        <v>2196</v>
      </c>
      <c r="B413" s="19">
        <v>13.167123287671233</v>
      </c>
      <c r="C413" s="28" t="s">
        <v>10</v>
      </c>
      <c r="D413" s="5">
        <v>5</v>
      </c>
      <c r="E413" s="28">
        <v>0.9</v>
      </c>
      <c r="F413" s="5" t="s">
        <v>77</v>
      </c>
      <c r="G413" s="5" t="s">
        <v>51</v>
      </c>
      <c r="H413" s="5" t="s">
        <v>86</v>
      </c>
      <c r="I413" s="11" t="s">
        <v>119</v>
      </c>
      <c r="J413" t="s">
        <v>91</v>
      </c>
    </row>
    <row r="414" spans="1:10" x14ac:dyDescent="0.2">
      <c r="A414" s="28">
        <v>2196</v>
      </c>
      <c r="B414" s="19">
        <v>13.167123287671233</v>
      </c>
      <c r="C414" s="28" t="s">
        <v>10</v>
      </c>
      <c r="D414" s="5">
        <v>8</v>
      </c>
      <c r="E414" s="28">
        <v>0.9</v>
      </c>
      <c r="F414" s="5" t="s">
        <v>78</v>
      </c>
      <c r="G414" s="5" t="s">
        <v>51</v>
      </c>
      <c r="H414" s="5" t="s">
        <v>86</v>
      </c>
      <c r="I414" s="11" t="s">
        <v>119</v>
      </c>
      <c r="J414" t="s">
        <v>91</v>
      </c>
    </row>
    <row r="415" spans="1:10" x14ac:dyDescent="0.2">
      <c r="A415" s="28">
        <v>2196</v>
      </c>
      <c r="B415" s="19">
        <v>13.167123287671233</v>
      </c>
      <c r="C415" s="28" t="s">
        <v>10</v>
      </c>
      <c r="D415" s="5">
        <v>11</v>
      </c>
      <c r="E415" s="28">
        <v>0.85</v>
      </c>
      <c r="F415" s="5" t="s">
        <v>79</v>
      </c>
      <c r="G415" s="5" t="s">
        <v>51</v>
      </c>
      <c r="H415" s="5" t="s">
        <v>86</v>
      </c>
      <c r="I415" s="11" t="s">
        <v>119</v>
      </c>
      <c r="J415" t="s">
        <v>91</v>
      </c>
    </row>
    <row r="416" spans="1:10" x14ac:dyDescent="0.2">
      <c r="A416" s="28">
        <v>2203</v>
      </c>
      <c r="B416" s="19">
        <v>12.895890410958904</v>
      </c>
      <c r="C416" s="28" t="s">
        <v>9</v>
      </c>
      <c r="D416" s="5">
        <v>5</v>
      </c>
      <c r="E416" s="28">
        <v>0.85</v>
      </c>
      <c r="F416" s="5" t="s">
        <v>74</v>
      </c>
      <c r="G416" s="5" t="s">
        <v>52</v>
      </c>
      <c r="H416" s="5" t="s">
        <v>86</v>
      </c>
      <c r="I416" s="11" t="s">
        <v>119</v>
      </c>
      <c r="J416" t="s">
        <v>91</v>
      </c>
    </row>
    <row r="417" spans="1:10" x14ac:dyDescent="0.2">
      <c r="A417" s="28">
        <v>2203</v>
      </c>
      <c r="B417" s="19">
        <v>12.895890410958904</v>
      </c>
      <c r="C417" s="28" t="s">
        <v>9</v>
      </c>
      <c r="D417" s="5">
        <v>8</v>
      </c>
      <c r="E417" s="28">
        <v>0.95</v>
      </c>
      <c r="F417" s="5" t="s">
        <v>75</v>
      </c>
      <c r="G417" s="5" t="s">
        <v>52</v>
      </c>
      <c r="H417" s="5" t="s">
        <v>86</v>
      </c>
      <c r="I417" s="11" t="s">
        <v>119</v>
      </c>
      <c r="J417" t="s">
        <v>91</v>
      </c>
    </row>
    <row r="418" spans="1:10" x14ac:dyDescent="0.2">
      <c r="A418" s="28">
        <v>2203</v>
      </c>
      <c r="B418" s="19">
        <v>12.895890410958904</v>
      </c>
      <c r="C418" s="28" t="s">
        <v>9</v>
      </c>
      <c r="D418" s="5">
        <v>11</v>
      </c>
      <c r="E418" s="28">
        <v>0.6</v>
      </c>
      <c r="F418" s="5" t="s">
        <v>76</v>
      </c>
      <c r="G418" s="5" t="s">
        <v>52</v>
      </c>
      <c r="H418" s="5" t="s">
        <v>86</v>
      </c>
      <c r="I418" s="11" t="s">
        <v>119</v>
      </c>
      <c r="J418" t="s">
        <v>91</v>
      </c>
    </row>
    <row r="419" spans="1:10" x14ac:dyDescent="0.2">
      <c r="A419" s="28">
        <v>2203</v>
      </c>
      <c r="B419" s="19">
        <v>12.895890410958904</v>
      </c>
      <c r="C419" s="28" t="s">
        <v>9</v>
      </c>
      <c r="D419" s="5">
        <v>5</v>
      </c>
      <c r="E419" s="28">
        <v>0.85</v>
      </c>
      <c r="F419" s="5" t="s">
        <v>77</v>
      </c>
      <c r="G419" s="5" t="s">
        <v>51</v>
      </c>
      <c r="H419" s="5" t="s">
        <v>86</v>
      </c>
      <c r="I419" s="11" t="s">
        <v>119</v>
      </c>
      <c r="J419" t="s">
        <v>91</v>
      </c>
    </row>
    <row r="420" spans="1:10" x14ac:dyDescent="0.2">
      <c r="A420" s="28">
        <v>2203</v>
      </c>
      <c r="B420" s="19">
        <v>12.895890410958904</v>
      </c>
      <c r="C420" s="28" t="s">
        <v>9</v>
      </c>
      <c r="D420" s="5">
        <v>8</v>
      </c>
      <c r="E420" s="28">
        <v>0.95</v>
      </c>
      <c r="F420" s="5" t="s">
        <v>78</v>
      </c>
      <c r="G420" s="5" t="s">
        <v>51</v>
      </c>
      <c r="H420" s="5" t="s">
        <v>86</v>
      </c>
      <c r="I420" s="11" t="s">
        <v>119</v>
      </c>
      <c r="J420" t="s">
        <v>91</v>
      </c>
    </row>
    <row r="421" spans="1:10" x14ac:dyDescent="0.2">
      <c r="A421" s="28">
        <v>2203</v>
      </c>
      <c r="B421" s="19">
        <v>12.895890410958904</v>
      </c>
      <c r="C421" s="28" t="s">
        <v>9</v>
      </c>
      <c r="D421" s="5">
        <v>11</v>
      </c>
      <c r="E421" s="28">
        <v>0.65</v>
      </c>
      <c r="F421" s="5" t="s">
        <v>79</v>
      </c>
      <c r="G421" s="5" t="s">
        <v>51</v>
      </c>
      <c r="H421" s="5" t="s">
        <v>86</v>
      </c>
      <c r="I421" s="11" t="s">
        <v>119</v>
      </c>
      <c r="J421" t="s">
        <v>91</v>
      </c>
    </row>
    <row r="422" spans="1:10" x14ac:dyDescent="0.2">
      <c r="A422" s="28">
        <v>2214</v>
      </c>
      <c r="B422" s="18">
        <v>6.12</v>
      </c>
      <c r="C422" s="28" t="s">
        <v>9</v>
      </c>
      <c r="D422" s="5">
        <v>5</v>
      </c>
      <c r="E422" s="28">
        <v>0.85</v>
      </c>
      <c r="F422" s="5" t="s">
        <v>74</v>
      </c>
      <c r="G422" s="5" t="s">
        <v>52</v>
      </c>
      <c r="H422" s="5" t="s">
        <v>85</v>
      </c>
      <c r="I422" s="11" t="s">
        <v>116</v>
      </c>
      <c r="J422" t="s">
        <v>98</v>
      </c>
    </row>
    <row r="423" spans="1:10" x14ac:dyDescent="0.2">
      <c r="A423" s="28">
        <v>2214</v>
      </c>
      <c r="B423" s="18">
        <v>6.12</v>
      </c>
      <c r="C423" s="28" t="s">
        <v>9</v>
      </c>
      <c r="D423" s="5">
        <v>8</v>
      </c>
      <c r="E423" s="28">
        <v>0.7</v>
      </c>
      <c r="F423" s="5" t="s">
        <v>75</v>
      </c>
      <c r="G423" s="5" t="s">
        <v>52</v>
      </c>
      <c r="H423" s="5" t="s">
        <v>85</v>
      </c>
      <c r="I423" s="11" t="s">
        <v>116</v>
      </c>
      <c r="J423" t="s">
        <v>98</v>
      </c>
    </row>
    <row r="424" spans="1:10" x14ac:dyDescent="0.2">
      <c r="A424" s="28">
        <v>2214</v>
      </c>
      <c r="B424" s="18">
        <v>6.12</v>
      </c>
      <c r="C424" s="28" t="s">
        <v>9</v>
      </c>
      <c r="D424" s="5">
        <v>11</v>
      </c>
      <c r="E424" s="28">
        <v>0.55000000000000004</v>
      </c>
      <c r="F424" s="5" t="s">
        <v>76</v>
      </c>
      <c r="G424" s="5" t="s">
        <v>52</v>
      </c>
      <c r="H424" s="5" t="s">
        <v>85</v>
      </c>
      <c r="I424" s="11" t="s">
        <v>116</v>
      </c>
      <c r="J424" t="s">
        <v>98</v>
      </c>
    </row>
    <row r="425" spans="1:10" x14ac:dyDescent="0.2">
      <c r="A425" s="28">
        <v>2214</v>
      </c>
      <c r="B425" s="18">
        <v>6.12</v>
      </c>
      <c r="C425" s="28" t="s">
        <v>9</v>
      </c>
      <c r="D425" s="5">
        <v>5</v>
      </c>
      <c r="E425" s="28">
        <v>0.95</v>
      </c>
      <c r="F425" s="5" t="s">
        <v>77</v>
      </c>
      <c r="G425" s="5" t="s">
        <v>51</v>
      </c>
      <c r="H425" s="5" t="s">
        <v>85</v>
      </c>
      <c r="I425" s="11" t="s">
        <v>116</v>
      </c>
      <c r="J425" t="s">
        <v>98</v>
      </c>
    </row>
    <row r="426" spans="1:10" x14ac:dyDescent="0.2">
      <c r="A426" s="28">
        <v>2214</v>
      </c>
      <c r="B426" s="18">
        <v>6.12</v>
      </c>
      <c r="C426" s="28" t="s">
        <v>9</v>
      </c>
      <c r="D426" s="5">
        <v>8</v>
      </c>
      <c r="E426" s="28">
        <v>0.75</v>
      </c>
      <c r="F426" s="5" t="s">
        <v>78</v>
      </c>
      <c r="G426" s="5" t="s">
        <v>51</v>
      </c>
      <c r="H426" s="5" t="s">
        <v>85</v>
      </c>
      <c r="I426" s="11" t="s">
        <v>116</v>
      </c>
      <c r="J426" t="s">
        <v>98</v>
      </c>
    </row>
    <row r="427" spans="1:10" x14ac:dyDescent="0.2">
      <c r="A427" s="28">
        <v>2214</v>
      </c>
      <c r="B427" s="18">
        <v>6.12</v>
      </c>
      <c r="C427" s="28" t="s">
        <v>9</v>
      </c>
      <c r="D427" s="5">
        <v>11</v>
      </c>
      <c r="E427" s="28">
        <v>0.75</v>
      </c>
      <c r="F427" s="5" t="s">
        <v>79</v>
      </c>
      <c r="G427" s="5" t="s">
        <v>51</v>
      </c>
      <c r="H427" s="5" t="s">
        <v>85</v>
      </c>
      <c r="I427" s="11" t="s">
        <v>116</v>
      </c>
      <c r="J427" t="s">
        <v>98</v>
      </c>
    </row>
    <row r="428" spans="1:10" x14ac:dyDescent="0.2">
      <c r="A428" s="28">
        <v>2247</v>
      </c>
      <c r="B428" s="18">
        <v>10.15</v>
      </c>
      <c r="C428" s="28" t="s">
        <v>9</v>
      </c>
      <c r="D428" s="5">
        <v>5</v>
      </c>
      <c r="E428" s="28">
        <v>0.85</v>
      </c>
      <c r="F428" s="5" t="s">
        <v>74</v>
      </c>
      <c r="G428" s="5" t="s">
        <v>52</v>
      </c>
      <c r="H428" s="5" t="s">
        <v>86</v>
      </c>
      <c r="I428" s="13" t="s">
        <v>118</v>
      </c>
      <c r="J428" t="s">
        <v>91</v>
      </c>
    </row>
    <row r="429" spans="1:10" x14ac:dyDescent="0.2">
      <c r="A429" s="28">
        <v>2247</v>
      </c>
      <c r="B429" s="18">
        <v>10.15</v>
      </c>
      <c r="C429" s="28" t="s">
        <v>9</v>
      </c>
      <c r="D429" s="5">
        <v>8</v>
      </c>
      <c r="E429" s="28">
        <v>0.8</v>
      </c>
      <c r="F429" s="5" t="s">
        <v>75</v>
      </c>
      <c r="G429" s="5" t="s">
        <v>52</v>
      </c>
      <c r="H429" s="5" t="s">
        <v>86</v>
      </c>
      <c r="I429" s="13" t="s">
        <v>118</v>
      </c>
      <c r="J429" t="s">
        <v>91</v>
      </c>
    </row>
    <row r="430" spans="1:10" x14ac:dyDescent="0.2">
      <c r="A430" s="28">
        <v>2247</v>
      </c>
      <c r="B430" s="18">
        <v>10.15</v>
      </c>
      <c r="C430" s="28" t="s">
        <v>9</v>
      </c>
      <c r="D430" s="5">
        <v>11</v>
      </c>
      <c r="E430" s="28">
        <v>0.6</v>
      </c>
      <c r="F430" s="5" t="s">
        <v>76</v>
      </c>
      <c r="G430" s="5" t="s">
        <v>52</v>
      </c>
      <c r="H430" s="5" t="s">
        <v>86</v>
      </c>
      <c r="I430" s="13" t="s">
        <v>118</v>
      </c>
      <c r="J430" t="s">
        <v>91</v>
      </c>
    </row>
    <row r="431" spans="1:10" x14ac:dyDescent="0.2">
      <c r="A431" s="28">
        <v>2247</v>
      </c>
      <c r="B431" s="18">
        <v>10.15</v>
      </c>
      <c r="C431" s="28" t="s">
        <v>9</v>
      </c>
      <c r="D431" s="5">
        <v>5</v>
      </c>
      <c r="E431" s="28">
        <v>0.9</v>
      </c>
      <c r="F431" s="5" t="s">
        <v>77</v>
      </c>
      <c r="G431" s="5" t="s">
        <v>51</v>
      </c>
      <c r="H431" s="5" t="s">
        <v>86</v>
      </c>
      <c r="I431" s="13" t="s">
        <v>118</v>
      </c>
      <c r="J431" t="s">
        <v>91</v>
      </c>
    </row>
    <row r="432" spans="1:10" x14ac:dyDescent="0.2">
      <c r="A432" s="28">
        <v>2247</v>
      </c>
      <c r="B432" s="18">
        <v>10.15</v>
      </c>
      <c r="C432" s="28" t="s">
        <v>9</v>
      </c>
      <c r="D432" s="5">
        <v>8</v>
      </c>
      <c r="E432" s="28">
        <v>1</v>
      </c>
      <c r="F432" s="5" t="s">
        <v>78</v>
      </c>
      <c r="G432" s="5" t="s">
        <v>51</v>
      </c>
      <c r="H432" s="5" t="s">
        <v>86</v>
      </c>
      <c r="I432" s="13" t="s">
        <v>118</v>
      </c>
      <c r="J432" t="s">
        <v>91</v>
      </c>
    </row>
    <row r="433" spans="1:10" x14ac:dyDescent="0.2">
      <c r="A433" s="28">
        <v>2247</v>
      </c>
      <c r="B433" s="18">
        <v>10.15</v>
      </c>
      <c r="C433" s="28" t="s">
        <v>9</v>
      </c>
      <c r="D433" s="5">
        <v>11</v>
      </c>
      <c r="E433" s="28">
        <v>0.8</v>
      </c>
      <c r="F433" s="5" t="s">
        <v>79</v>
      </c>
      <c r="G433" s="5" t="s">
        <v>51</v>
      </c>
      <c r="H433" s="5" t="s">
        <v>86</v>
      </c>
      <c r="I433" s="13" t="s">
        <v>118</v>
      </c>
      <c r="J433" t="s">
        <v>91</v>
      </c>
    </row>
    <row r="434" spans="1:10" x14ac:dyDescent="0.2">
      <c r="A434" s="28">
        <v>2252</v>
      </c>
      <c r="B434" s="18">
        <v>8.17</v>
      </c>
      <c r="C434" s="28" t="s">
        <v>9</v>
      </c>
      <c r="D434" s="5">
        <v>5</v>
      </c>
      <c r="E434" s="28">
        <v>0.74</v>
      </c>
      <c r="F434" s="5" t="s">
        <v>74</v>
      </c>
      <c r="G434" s="5" t="s">
        <v>52</v>
      </c>
      <c r="H434" s="5" t="s">
        <v>85</v>
      </c>
      <c r="I434" s="13" t="s">
        <v>118</v>
      </c>
      <c r="J434" t="s">
        <v>91</v>
      </c>
    </row>
    <row r="435" spans="1:10" x14ac:dyDescent="0.2">
      <c r="A435" s="28">
        <v>2252</v>
      </c>
      <c r="B435" s="18">
        <v>8.17</v>
      </c>
      <c r="C435" s="28" t="s">
        <v>9</v>
      </c>
      <c r="D435" s="5">
        <v>8</v>
      </c>
      <c r="E435" s="28">
        <v>0.62</v>
      </c>
      <c r="F435" s="5" t="s">
        <v>75</v>
      </c>
      <c r="G435" s="5" t="s">
        <v>52</v>
      </c>
      <c r="H435" s="5" t="s">
        <v>85</v>
      </c>
      <c r="I435" s="13" t="s">
        <v>118</v>
      </c>
      <c r="J435" t="s">
        <v>91</v>
      </c>
    </row>
    <row r="436" spans="1:10" x14ac:dyDescent="0.2">
      <c r="A436" s="28">
        <v>2252</v>
      </c>
      <c r="B436" s="18">
        <v>8.17</v>
      </c>
      <c r="C436" s="28" t="s">
        <v>9</v>
      </c>
      <c r="D436" s="5">
        <v>11</v>
      </c>
      <c r="E436" s="28">
        <v>0.6</v>
      </c>
      <c r="F436" s="5" t="s">
        <v>76</v>
      </c>
      <c r="G436" s="5" t="s">
        <v>52</v>
      </c>
      <c r="H436" s="5" t="s">
        <v>85</v>
      </c>
      <c r="I436" s="13" t="s">
        <v>118</v>
      </c>
      <c r="J436" t="s">
        <v>91</v>
      </c>
    </row>
    <row r="437" spans="1:10" x14ac:dyDescent="0.2">
      <c r="A437" s="28">
        <v>2252</v>
      </c>
      <c r="B437" s="18">
        <v>8.17</v>
      </c>
      <c r="C437" s="28" t="s">
        <v>9</v>
      </c>
      <c r="D437" s="5">
        <v>5</v>
      </c>
      <c r="E437" s="28">
        <v>0.88</v>
      </c>
      <c r="F437" s="5" t="s">
        <v>77</v>
      </c>
      <c r="G437" s="5" t="s">
        <v>51</v>
      </c>
      <c r="H437" s="5" t="s">
        <v>85</v>
      </c>
      <c r="I437" s="13" t="s">
        <v>118</v>
      </c>
      <c r="J437" t="s">
        <v>91</v>
      </c>
    </row>
    <row r="438" spans="1:10" x14ac:dyDescent="0.2">
      <c r="A438" s="28">
        <v>2252</v>
      </c>
      <c r="B438" s="18">
        <v>8.17</v>
      </c>
      <c r="C438" s="28" t="s">
        <v>9</v>
      </c>
      <c r="D438" s="5">
        <v>8</v>
      </c>
      <c r="E438" s="28">
        <v>0.75</v>
      </c>
      <c r="F438" s="5" t="s">
        <v>78</v>
      </c>
      <c r="G438" s="5" t="s">
        <v>51</v>
      </c>
      <c r="H438" s="5" t="s">
        <v>85</v>
      </c>
      <c r="I438" s="13" t="s">
        <v>118</v>
      </c>
      <c r="J438" t="s">
        <v>91</v>
      </c>
    </row>
    <row r="439" spans="1:10" x14ac:dyDescent="0.2">
      <c r="A439" s="28">
        <v>2252</v>
      </c>
      <c r="B439" s="18">
        <v>8.17</v>
      </c>
      <c r="C439" s="28" t="s">
        <v>9</v>
      </c>
      <c r="D439" s="5">
        <v>11</v>
      </c>
      <c r="E439" s="28">
        <v>0.78</v>
      </c>
      <c r="F439" s="5" t="s">
        <v>79</v>
      </c>
      <c r="G439" s="5" t="s">
        <v>51</v>
      </c>
      <c r="H439" s="5" t="s">
        <v>85</v>
      </c>
      <c r="I439" s="13" t="s">
        <v>118</v>
      </c>
      <c r="J439" t="s">
        <v>91</v>
      </c>
    </row>
    <row r="440" spans="1:10" x14ac:dyDescent="0.2">
      <c r="A440" s="28">
        <v>2259</v>
      </c>
      <c r="B440" s="18">
        <v>6.15</v>
      </c>
      <c r="C440" s="28" t="s">
        <v>9</v>
      </c>
      <c r="D440" s="5">
        <v>5</v>
      </c>
      <c r="E440" s="28">
        <v>0.9</v>
      </c>
      <c r="F440" s="5" t="s">
        <v>74</v>
      </c>
      <c r="G440" s="5" t="s">
        <v>52</v>
      </c>
      <c r="H440" s="5" t="s">
        <v>85</v>
      </c>
      <c r="I440" s="11" t="s">
        <v>116</v>
      </c>
      <c r="J440" t="s">
        <v>91</v>
      </c>
    </row>
    <row r="441" spans="1:10" x14ac:dyDescent="0.2">
      <c r="A441" s="28">
        <v>2259</v>
      </c>
      <c r="B441" s="18">
        <v>6.15</v>
      </c>
      <c r="C441" s="28" t="s">
        <v>9</v>
      </c>
      <c r="D441" s="5">
        <v>8</v>
      </c>
      <c r="E441" s="28">
        <v>0.7</v>
      </c>
      <c r="F441" s="5" t="s">
        <v>75</v>
      </c>
      <c r="G441" s="5" t="s">
        <v>52</v>
      </c>
      <c r="H441" s="5" t="s">
        <v>85</v>
      </c>
      <c r="I441" s="11" t="s">
        <v>116</v>
      </c>
      <c r="J441" t="s">
        <v>91</v>
      </c>
    </row>
    <row r="442" spans="1:10" x14ac:dyDescent="0.2">
      <c r="A442" s="28">
        <v>2259</v>
      </c>
      <c r="B442" s="18">
        <v>6.15</v>
      </c>
      <c r="C442" s="28" t="s">
        <v>9</v>
      </c>
      <c r="D442" s="5">
        <v>11</v>
      </c>
      <c r="E442" s="28">
        <v>0.75</v>
      </c>
      <c r="F442" s="5" t="s">
        <v>76</v>
      </c>
      <c r="G442" s="5" t="s">
        <v>52</v>
      </c>
      <c r="H442" s="5" t="s">
        <v>85</v>
      </c>
      <c r="I442" s="11" t="s">
        <v>116</v>
      </c>
      <c r="J442" t="s">
        <v>91</v>
      </c>
    </row>
    <row r="443" spans="1:10" x14ac:dyDescent="0.2">
      <c r="A443" s="28">
        <v>2259</v>
      </c>
      <c r="B443" s="18">
        <v>6.15</v>
      </c>
      <c r="C443" s="28" t="s">
        <v>9</v>
      </c>
      <c r="D443" s="5">
        <v>5</v>
      </c>
      <c r="E443" s="28">
        <v>0.75</v>
      </c>
      <c r="F443" s="5" t="s">
        <v>77</v>
      </c>
      <c r="G443" s="5" t="s">
        <v>51</v>
      </c>
      <c r="H443" s="5" t="s">
        <v>85</v>
      </c>
      <c r="I443" s="11" t="s">
        <v>116</v>
      </c>
      <c r="J443" t="s">
        <v>91</v>
      </c>
    </row>
    <row r="444" spans="1:10" x14ac:dyDescent="0.2">
      <c r="A444" s="28">
        <v>2259</v>
      </c>
      <c r="B444" s="18">
        <v>6.15</v>
      </c>
      <c r="C444" s="28" t="s">
        <v>9</v>
      </c>
      <c r="D444" s="5">
        <v>8</v>
      </c>
      <c r="E444" s="28">
        <v>0.75</v>
      </c>
      <c r="F444" s="5" t="s">
        <v>78</v>
      </c>
      <c r="G444" s="5" t="s">
        <v>51</v>
      </c>
      <c r="H444" s="5" t="s">
        <v>85</v>
      </c>
      <c r="I444" s="11" t="s">
        <v>116</v>
      </c>
      <c r="J444" t="s">
        <v>91</v>
      </c>
    </row>
    <row r="445" spans="1:10" x14ac:dyDescent="0.2">
      <c r="A445" s="28">
        <v>2259</v>
      </c>
      <c r="B445" s="18">
        <v>6.15</v>
      </c>
      <c r="C445" s="28" t="s">
        <v>9</v>
      </c>
      <c r="D445" s="5">
        <v>11</v>
      </c>
      <c r="E445" s="28">
        <v>0.65</v>
      </c>
      <c r="F445" s="5" t="s">
        <v>79</v>
      </c>
      <c r="G445" s="5" t="s">
        <v>51</v>
      </c>
      <c r="H445" s="5" t="s">
        <v>85</v>
      </c>
      <c r="I445" s="11" t="s">
        <v>116</v>
      </c>
      <c r="J445" t="s">
        <v>91</v>
      </c>
    </row>
    <row r="446" spans="1:10" x14ac:dyDescent="0.2">
      <c r="A446" s="28">
        <v>2261</v>
      </c>
      <c r="B446" s="18">
        <v>6.19</v>
      </c>
      <c r="C446" s="28" t="s">
        <v>9</v>
      </c>
      <c r="D446" s="5">
        <v>5</v>
      </c>
      <c r="E446" s="28">
        <v>0.95</v>
      </c>
      <c r="F446" s="5" t="s">
        <v>74</v>
      </c>
      <c r="G446" s="5" t="s">
        <v>52</v>
      </c>
      <c r="H446" s="5" t="s">
        <v>85</v>
      </c>
      <c r="I446" s="11" t="s">
        <v>116</v>
      </c>
      <c r="J446" t="s">
        <v>91</v>
      </c>
    </row>
    <row r="447" spans="1:10" x14ac:dyDescent="0.2">
      <c r="A447" s="28">
        <v>2261</v>
      </c>
      <c r="B447" s="18">
        <v>6.19</v>
      </c>
      <c r="C447" s="28" t="s">
        <v>9</v>
      </c>
      <c r="D447" s="5">
        <v>8</v>
      </c>
      <c r="E447" s="28">
        <v>0.75</v>
      </c>
      <c r="F447" s="5" t="s">
        <v>75</v>
      </c>
      <c r="G447" s="5" t="s">
        <v>52</v>
      </c>
      <c r="H447" s="5" t="s">
        <v>85</v>
      </c>
      <c r="I447" s="11" t="s">
        <v>116</v>
      </c>
      <c r="J447" t="s">
        <v>91</v>
      </c>
    </row>
    <row r="448" spans="1:10" x14ac:dyDescent="0.2">
      <c r="A448" s="28">
        <v>2261</v>
      </c>
      <c r="B448" s="18">
        <v>6.19</v>
      </c>
      <c r="C448" s="28" t="s">
        <v>9</v>
      </c>
      <c r="D448" s="5">
        <v>11</v>
      </c>
      <c r="E448" s="28">
        <v>0.6</v>
      </c>
      <c r="F448" s="5" t="s">
        <v>76</v>
      </c>
      <c r="G448" s="5" t="s">
        <v>52</v>
      </c>
      <c r="H448" s="5" t="s">
        <v>85</v>
      </c>
      <c r="I448" s="11" t="s">
        <v>116</v>
      </c>
      <c r="J448" t="s">
        <v>91</v>
      </c>
    </row>
    <row r="449" spans="1:10" x14ac:dyDescent="0.2">
      <c r="A449" s="28">
        <v>2261</v>
      </c>
      <c r="B449" s="18">
        <v>6.19</v>
      </c>
      <c r="C449" s="28" t="s">
        <v>9</v>
      </c>
      <c r="D449" s="5">
        <v>5</v>
      </c>
      <c r="E449" s="28">
        <v>0.95</v>
      </c>
      <c r="F449" s="5" t="s">
        <v>77</v>
      </c>
      <c r="G449" s="5" t="s">
        <v>51</v>
      </c>
      <c r="H449" s="5" t="s">
        <v>85</v>
      </c>
      <c r="I449" s="11" t="s">
        <v>116</v>
      </c>
      <c r="J449" t="s">
        <v>91</v>
      </c>
    </row>
    <row r="450" spans="1:10" x14ac:dyDescent="0.2">
      <c r="A450" s="28">
        <v>2261</v>
      </c>
      <c r="B450" s="18">
        <v>6.19</v>
      </c>
      <c r="C450" s="28" t="s">
        <v>9</v>
      </c>
      <c r="D450" s="5">
        <v>8</v>
      </c>
      <c r="E450" s="28">
        <v>0.85</v>
      </c>
      <c r="F450" s="5" t="s">
        <v>78</v>
      </c>
      <c r="G450" s="5" t="s">
        <v>51</v>
      </c>
      <c r="H450" s="5" t="s">
        <v>85</v>
      </c>
      <c r="I450" s="11" t="s">
        <v>116</v>
      </c>
      <c r="J450" t="s">
        <v>91</v>
      </c>
    </row>
    <row r="451" spans="1:10" x14ac:dyDescent="0.2">
      <c r="A451" s="28">
        <v>2261</v>
      </c>
      <c r="B451" s="18">
        <v>6.19</v>
      </c>
      <c r="C451" s="28" t="s">
        <v>9</v>
      </c>
      <c r="D451" s="5">
        <v>11</v>
      </c>
      <c r="E451" s="28">
        <v>0.75</v>
      </c>
      <c r="F451" s="5" t="s">
        <v>79</v>
      </c>
      <c r="G451" s="5" t="s">
        <v>51</v>
      </c>
      <c r="H451" s="5" t="s">
        <v>85</v>
      </c>
      <c r="I451" s="11" t="s">
        <v>116</v>
      </c>
      <c r="J451" t="s">
        <v>91</v>
      </c>
    </row>
    <row r="452" spans="1:10" x14ac:dyDescent="0.2">
      <c r="A452" s="28">
        <v>2269</v>
      </c>
      <c r="B452" s="18">
        <v>6.27</v>
      </c>
      <c r="C452" s="28" t="s">
        <v>9</v>
      </c>
      <c r="D452" s="5">
        <v>5</v>
      </c>
      <c r="E452" s="28">
        <v>0.7</v>
      </c>
      <c r="F452" s="5" t="s">
        <v>74</v>
      </c>
      <c r="G452" s="5" t="s">
        <v>52</v>
      </c>
      <c r="H452" s="5" t="s">
        <v>85</v>
      </c>
      <c r="I452" s="11" t="s">
        <v>116</v>
      </c>
      <c r="J452" t="s">
        <v>94</v>
      </c>
    </row>
    <row r="453" spans="1:10" x14ac:dyDescent="0.2">
      <c r="A453" s="28">
        <v>2269</v>
      </c>
      <c r="B453" s="18">
        <v>6.27</v>
      </c>
      <c r="C453" s="28" t="s">
        <v>9</v>
      </c>
      <c r="D453" s="5">
        <v>8</v>
      </c>
      <c r="E453" s="28">
        <v>0.65</v>
      </c>
      <c r="F453" s="5" t="s">
        <v>75</v>
      </c>
      <c r="G453" s="5" t="s">
        <v>52</v>
      </c>
      <c r="H453" s="5" t="s">
        <v>85</v>
      </c>
      <c r="I453" s="11" t="s">
        <v>116</v>
      </c>
      <c r="J453" t="s">
        <v>94</v>
      </c>
    </row>
    <row r="454" spans="1:10" x14ac:dyDescent="0.2">
      <c r="A454" s="28">
        <v>2269</v>
      </c>
      <c r="B454" s="18">
        <v>6.27</v>
      </c>
      <c r="C454" s="28" t="s">
        <v>9</v>
      </c>
      <c r="D454" s="5">
        <v>11</v>
      </c>
      <c r="E454" s="28">
        <v>0.55000000000000004</v>
      </c>
      <c r="F454" s="5" t="s">
        <v>76</v>
      </c>
      <c r="G454" s="5" t="s">
        <v>52</v>
      </c>
      <c r="H454" s="5" t="s">
        <v>85</v>
      </c>
      <c r="I454" s="11" t="s">
        <v>116</v>
      </c>
      <c r="J454" t="s">
        <v>94</v>
      </c>
    </row>
    <row r="455" spans="1:10" x14ac:dyDescent="0.2">
      <c r="A455" s="28">
        <v>2269</v>
      </c>
      <c r="B455" s="18">
        <v>6.27</v>
      </c>
      <c r="C455" s="28" t="s">
        <v>9</v>
      </c>
      <c r="D455" s="5">
        <v>5</v>
      </c>
      <c r="E455" s="28">
        <v>0.7</v>
      </c>
      <c r="F455" s="5" t="s">
        <v>77</v>
      </c>
      <c r="G455" s="5" t="s">
        <v>51</v>
      </c>
      <c r="H455" s="5" t="s">
        <v>85</v>
      </c>
      <c r="I455" s="11" t="s">
        <v>116</v>
      </c>
      <c r="J455" t="s">
        <v>94</v>
      </c>
    </row>
    <row r="456" spans="1:10" x14ac:dyDescent="0.2">
      <c r="A456" s="28">
        <v>2269</v>
      </c>
      <c r="B456" s="18">
        <v>6.27</v>
      </c>
      <c r="C456" s="28" t="s">
        <v>9</v>
      </c>
      <c r="D456" s="5">
        <v>8</v>
      </c>
      <c r="E456" s="28">
        <v>0.85</v>
      </c>
      <c r="F456" s="5" t="s">
        <v>78</v>
      </c>
      <c r="G456" s="5" t="s">
        <v>51</v>
      </c>
      <c r="H456" s="5" t="s">
        <v>85</v>
      </c>
      <c r="I456" s="11" t="s">
        <v>116</v>
      </c>
      <c r="J456" t="s">
        <v>94</v>
      </c>
    </row>
    <row r="457" spans="1:10" x14ac:dyDescent="0.2">
      <c r="A457" s="28">
        <v>2269</v>
      </c>
      <c r="B457" s="18">
        <v>6.27</v>
      </c>
      <c r="C457" s="28" t="s">
        <v>9</v>
      </c>
      <c r="D457" s="5">
        <v>11</v>
      </c>
      <c r="E457" s="28">
        <v>0.7</v>
      </c>
      <c r="F457" s="5" t="s">
        <v>79</v>
      </c>
      <c r="G457" s="5" t="s">
        <v>51</v>
      </c>
      <c r="H457" s="5" t="s">
        <v>85</v>
      </c>
      <c r="I457" s="11" t="s">
        <v>116</v>
      </c>
      <c r="J457" t="s">
        <v>94</v>
      </c>
    </row>
    <row r="458" spans="1:10" x14ac:dyDescent="0.2">
      <c r="A458" s="28">
        <v>2273</v>
      </c>
      <c r="B458" s="18">
        <v>6.52</v>
      </c>
      <c r="C458" s="28" t="s">
        <v>9</v>
      </c>
      <c r="D458" s="5">
        <v>5</v>
      </c>
      <c r="E458" s="28">
        <v>0.9</v>
      </c>
      <c r="F458" s="5" t="s">
        <v>74</v>
      </c>
      <c r="G458" s="5" t="s">
        <v>52</v>
      </c>
      <c r="H458" s="5" t="s">
        <v>85</v>
      </c>
      <c r="I458" s="11" t="s">
        <v>116</v>
      </c>
      <c r="J458" t="s">
        <v>91</v>
      </c>
    </row>
    <row r="459" spans="1:10" x14ac:dyDescent="0.2">
      <c r="A459" s="28">
        <v>2273</v>
      </c>
      <c r="B459" s="18">
        <v>6.52</v>
      </c>
      <c r="C459" s="28" t="s">
        <v>9</v>
      </c>
      <c r="D459" s="5">
        <v>8</v>
      </c>
      <c r="E459" s="28">
        <v>0.65</v>
      </c>
      <c r="F459" s="5" t="s">
        <v>75</v>
      </c>
      <c r="G459" s="5" t="s">
        <v>52</v>
      </c>
      <c r="H459" s="5" t="s">
        <v>85</v>
      </c>
      <c r="I459" s="11" t="s">
        <v>116</v>
      </c>
      <c r="J459" t="s">
        <v>91</v>
      </c>
    </row>
    <row r="460" spans="1:10" x14ac:dyDescent="0.2">
      <c r="A460" s="28">
        <v>2273</v>
      </c>
      <c r="B460" s="18">
        <v>6.52</v>
      </c>
      <c r="C460" s="28" t="s">
        <v>9</v>
      </c>
      <c r="D460" s="5">
        <v>11</v>
      </c>
      <c r="E460" s="28">
        <v>0.5</v>
      </c>
      <c r="F460" s="5" t="s">
        <v>76</v>
      </c>
      <c r="G460" s="5" t="s">
        <v>52</v>
      </c>
      <c r="H460" s="5" t="s">
        <v>85</v>
      </c>
      <c r="I460" s="11" t="s">
        <v>116</v>
      </c>
      <c r="J460" t="s">
        <v>91</v>
      </c>
    </row>
    <row r="461" spans="1:10" x14ac:dyDescent="0.2">
      <c r="A461" s="28">
        <v>2273</v>
      </c>
      <c r="B461" s="18">
        <v>6.52</v>
      </c>
      <c r="C461" s="28" t="s">
        <v>9</v>
      </c>
      <c r="D461" s="5">
        <v>5</v>
      </c>
      <c r="E461" s="28">
        <v>0.75</v>
      </c>
      <c r="F461" s="5" t="s">
        <v>77</v>
      </c>
      <c r="G461" s="5" t="s">
        <v>51</v>
      </c>
      <c r="H461" s="5" t="s">
        <v>85</v>
      </c>
      <c r="I461" s="11" t="s">
        <v>116</v>
      </c>
      <c r="J461" t="s">
        <v>91</v>
      </c>
    </row>
    <row r="462" spans="1:10" x14ac:dyDescent="0.2">
      <c r="A462" s="28">
        <v>2273</v>
      </c>
      <c r="B462" s="18">
        <v>6.52</v>
      </c>
      <c r="C462" s="28" t="s">
        <v>9</v>
      </c>
      <c r="D462" s="5">
        <v>8</v>
      </c>
      <c r="E462" s="28">
        <v>0.75</v>
      </c>
      <c r="F462" s="5" t="s">
        <v>78</v>
      </c>
      <c r="G462" s="5" t="s">
        <v>51</v>
      </c>
      <c r="H462" s="5" t="s">
        <v>85</v>
      </c>
      <c r="I462" s="11" t="s">
        <v>116</v>
      </c>
      <c r="J462" t="s">
        <v>91</v>
      </c>
    </row>
    <row r="463" spans="1:10" x14ac:dyDescent="0.2">
      <c r="A463" s="28">
        <v>2273</v>
      </c>
      <c r="B463" s="18">
        <v>6.52</v>
      </c>
      <c r="C463" s="28" t="s">
        <v>9</v>
      </c>
      <c r="D463" s="5">
        <v>11</v>
      </c>
      <c r="E463" s="28">
        <v>0.6</v>
      </c>
      <c r="F463" s="5" t="s">
        <v>79</v>
      </c>
      <c r="G463" s="5" t="s">
        <v>51</v>
      </c>
      <c r="H463" s="5" t="s">
        <v>85</v>
      </c>
      <c r="I463" s="11" t="s">
        <v>116</v>
      </c>
      <c r="J463" t="s">
        <v>91</v>
      </c>
    </row>
    <row r="464" spans="1:10" x14ac:dyDescent="0.2">
      <c r="A464" s="28">
        <v>2284</v>
      </c>
      <c r="B464" s="18">
        <v>8.66</v>
      </c>
      <c r="C464" s="28" t="s">
        <v>9</v>
      </c>
      <c r="D464" s="5">
        <v>5</v>
      </c>
      <c r="E464" s="28">
        <v>0.65</v>
      </c>
      <c r="F464" s="5" t="s">
        <v>74</v>
      </c>
      <c r="G464" s="5" t="s">
        <v>52</v>
      </c>
      <c r="H464" s="5" t="s">
        <v>85</v>
      </c>
      <c r="I464" s="13" t="s">
        <v>118</v>
      </c>
      <c r="J464" t="s">
        <v>91</v>
      </c>
    </row>
    <row r="465" spans="1:10" x14ac:dyDescent="0.2">
      <c r="A465" s="28">
        <v>2284</v>
      </c>
      <c r="B465" s="18">
        <v>8.66</v>
      </c>
      <c r="C465" s="28" t="s">
        <v>9</v>
      </c>
      <c r="D465" s="5">
        <v>8</v>
      </c>
      <c r="E465" s="28">
        <v>0.55000000000000004</v>
      </c>
      <c r="F465" s="5" t="s">
        <v>75</v>
      </c>
      <c r="G465" s="5" t="s">
        <v>52</v>
      </c>
      <c r="H465" s="5" t="s">
        <v>85</v>
      </c>
      <c r="I465" s="13" t="s">
        <v>118</v>
      </c>
      <c r="J465" t="s">
        <v>91</v>
      </c>
    </row>
    <row r="466" spans="1:10" x14ac:dyDescent="0.2">
      <c r="A466" s="28">
        <v>2284</v>
      </c>
      <c r="B466" s="18">
        <v>8.66</v>
      </c>
      <c r="C466" s="28" t="s">
        <v>9</v>
      </c>
      <c r="D466" s="5">
        <v>11</v>
      </c>
      <c r="E466" s="28">
        <v>0.5</v>
      </c>
      <c r="F466" s="5" t="s">
        <v>76</v>
      </c>
      <c r="G466" s="5" t="s">
        <v>52</v>
      </c>
      <c r="H466" s="5" t="s">
        <v>85</v>
      </c>
      <c r="I466" s="13" t="s">
        <v>118</v>
      </c>
      <c r="J466" t="s">
        <v>91</v>
      </c>
    </row>
    <row r="467" spans="1:10" x14ac:dyDescent="0.2">
      <c r="A467" s="28">
        <v>2284</v>
      </c>
      <c r="B467" s="18">
        <v>8.66</v>
      </c>
      <c r="C467" s="28" t="s">
        <v>9</v>
      </c>
      <c r="D467" s="5">
        <v>5</v>
      </c>
      <c r="E467" s="28">
        <v>0.65</v>
      </c>
      <c r="F467" s="5" t="s">
        <v>77</v>
      </c>
      <c r="G467" s="5" t="s">
        <v>51</v>
      </c>
      <c r="H467" s="5" t="s">
        <v>85</v>
      </c>
      <c r="I467" s="13" t="s">
        <v>118</v>
      </c>
      <c r="J467" t="s">
        <v>91</v>
      </c>
    </row>
    <row r="468" spans="1:10" x14ac:dyDescent="0.2">
      <c r="A468" s="28">
        <v>2284</v>
      </c>
      <c r="B468" s="18">
        <v>8.66</v>
      </c>
      <c r="C468" s="28" t="s">
        <v>9</v>
      </c>
      <c r="D468" s="5">
        <v>8</v>
      </c>
      <c r="E468" s="28">
        <v>0.65</v>
      </c>
      <c r="F468" s="5" t="s">
        <v>78</v>
      </c>
      <c r="G468" s="5" t="s">
        <v>51</v>
      </c>
      <c r="H468" s="5" t="s">
        <v>85</v>
      </c>
      <c r="I468" s="13" t="s">
        <v>118</v>
      </c>
      <c r="J468" t="s">
        <v>91</v>
      </c>
    </row>
    <row r="469" spans="1:10" x14ac:dyDescent="0.2">
      <c r="A469" s="28">
        <v>2284</v>
      </c>
      <c r="B469" s="18">
        <v>8.66</v>
      </c>
      <c r="C469" s="28" t="s">
        <v>9</v>
      </c>
      <c r="D469" s="5">
        <v>11</v>
      </c>
      <c r="E469" s="28">
        <v>0.85</v>
      </c>
      <c r="F469" s="5" t="s">
        <v>79</v>
      </c>
      <c r="G469" s="5" t="s">
        <v>51</v>
      </c>
      <c r="H469" s="5" t="s">
        <v>85</v>
      </c>
      <c r="I469" s="13" t="s">
        <v>118</v>
      </c>
      <c r="J469" t="s">
        <v>91</v>
      </c>
    </row>
    <row r="470" spans="1:10" x14ac:dyDescent="0.2">
      <c r="A470" s="28">
        <v>2294</v>
      </c>
      <c r="B470" s="18">
        <v>6.17</v>
      </c>
      <c r="C470" s="28" t="s">
        <v>10</v>
      </c>
      <c r="D470" s="5">
        <v>5</v>
      </c>
      <c r="E470" s="28">
        <v>0.8</v>
      </c>
      <c r="F470" s="5" t="s">
        <v>74</v>
      </c>
      <c r="G470" s="5" t="s">
        <v>52</v>
      </c>
      <c r="H470" s="5" t="s">
        <v>85</v>
      </c>
      <c r="I470" s="11" t="s">
        <v>116</v>
      </c>
      <c r="J470" t="s">
        <v>91</v>
      </c>
    </row>
    <row r="471" spans="1:10" x14ac:dyDescent="0.2">
      <c r="A471" s="28">
        <v>2294</v>
      </c>
      <c r="B471" s="18">
        <v>6.17</v>
      </c>
      <c r="C471" s="28" t="s">
        <v>10</v>
      </c>
      <c r="D471" s="5">
        <v>8</v>
      </c>
      <c r="E471" s="28">
        <v>0.8</v>
      </c>
      <c r="F471" s="5" t="s">
        <v>75</v>
      </c>
      <c r="G471" s="5" t="s">
        <v>52</v>
      </c>
      <c r="H471" s="5" t="s">
        <v>85</v>
      </c>
      <c r="I471" s="11" t="s">
        <v>116</v>
      </c>
      <c r="J471" t="s">
        <v>91</v>
      </c>
    </row>
    <row r="472" spans="1:10" x14ac:dyDescent="0.2">
      <c r="A472" s="28">
        <v>2294</v>
      </c>
      <c r="B472" s="18">
        <v>6.17</v>
      </c>
      <c r="C472" s="28" t="s">
        <v>10</v>
      </c>
      <c r="D472" s="5">
        <v>11</v>
      </c>
      <c r="E472" s="28">
        <v>0.5</v>
      </c>
      <c r="F472" s="5" t="s">
        <v>76</v>
      </c>
      <c r="G472" s="5" t="s">
        <v>52</v>
      </c>
      <c r="H472" s="5" t="s">
        <v>85</v>
      </c>
      <c r="I472" s="11" t="s">
        <v>116</v>
      </c>
      <c r="J472" t="s">
        <v>91</v>
      </c>
    </row>
    <row r="473" spans="1:10" x14ac:dyDescent="0.2">
      <c r="A473" s="28">
        <v>2294</v>
      </c>
      <c r="B473" s="18">
        <v>6.17</v>
      </c>
      <c r="C473" s="28" t="s">
        <v>10</v>
      </c>
      <c r="D473" s="5">
        <v>5</v>
      </c>
      <c r="E473" s="28">
        <v>0.75</v>
      </c>
      <c r="F473" s="5" t="s">
        <v>77</v>
      </c>
      <c r="G473" s="5" t="s">
        <v>51</v>
      </c>
      <c r="H473" s="5" t="s">
        <v>85</v>
      </c>
      <c r="I473" s="11" t="s">
        <v>116</v>
      </c>
      <c r="J473" t="s">
        <v>91</v>
      </c>
    </row>
    <row r="474" spans="1:10" x14ac:dyDescent="0.2">
      <c r="A474" s="28">
        <v>2294</v>
      </c>
      <c r="B474" s="18">
        <v>6.17</v>
      </c>
      <c r="C474" s="28" t="s">
        <v>10</v>
      </c>
      <c r="D474" s="5">
        <v>8</v>
      </c>
      <c r="E474" s="28">
        <v>0.9</v>
      </c>
      <c r="F474" s="5" t="s">
        <v>78</v>
      </c>
      <c r="G474" s="5" t="s">
        <v>51</v>
      </c>
      <c r="H474" s="5" t="s">
        <v>85</v>
      </c>
      <c r="I474" s="11" t="s">
        <v>116</v>
      </c>
      <c r="J474" t="s">
        <v>91</v>
      </c>
    </row>
    <row r="475" spans="1:10" x14ac:dyDescent="0.2">
      <c r="A475" s="28">
        <v>2294</v>
      </c>
      <c r="B475" s="18">
        <v>6.17</v>
      </c>
      <c r="C475" s="28" t="s">
        <v>10</v>
      </c>
      <c r="D475" s="5">
        <v>11</v>
      </c>
      <c r="E475" s="28">
        <v>0.75</v>
      </c>
      <c r="F475" s="5" t="s">
        <v>79</v>
      </c>
      <c r="G475" s="5" t="s">
        <v>51</v>
      </c>
      <c r="H475" s="5" t="s">
        <v>85</v>
      </c>
      <c r="I475" s="11" t="s">
        <v>116</v>
      </c>
      <c r="J475" t="s">
        <v>91</v>
      </c>
    </row>
    <row r="476" spans="1:10" x14ac:dyDescent="0.2">
      <c r="A476" s="28">
        <v>2315</v>
      </c>
      <c r="B476" s="18">
        <v>11.512328767123288</v>
      </c>
      <c r="C476" s="28" t="s">
        <v>9</v>
      </c>
      <c r="D476" s="5">
        <v>5</v>
      </c>
      <c r="E476" s="28">
        <v>0.75</v>
      </c>
      <c r="F476" s="5" t="s">
        <v>74</v>
      </c>
      <c r="G476" s="5" t="s">
        <v>52</v>
      </c>
      <c r="H476" s="5" t="s">
        <v>86</v>
      </c>
      <c r="I476" s="13" t="s">
        <v>118</v>
      </c>
      <c r="J476" s="22" t="s">
        <v>96</v>
      </c>
    </row>
    <row r="477" spans="1:10" x14ac:dyDescent="0.2">
      <c r="A477" s="28">
        <v>2315</v>
      </c>
      <c r="B477" s="18">
        <v>11.512328767123288</v>
      </c>
      <c r="C477" s="28" t="s">
        <v>9</v>
      </c>
      <c r="D477" s="5">
        <v>8</v>
      </c>
      <c r="E477" s="28">
        <v>0.75</v>
      </c>
      <c r="F477" s="5" t="s">
        <v>75</v>
      </c>
      <c r="G477" s="5" t="s">
        <v>52</v>
      </c>
      <c r="H477" s="5" t="s">
        <v>86</v>
      </c>
      <c r="I477" s="13" t="s">
        <v>118</v>
      </c>
      <c r="J477" s="22" t="s">
        <v>96</v>
      </c>
    </row>
    <row r="478" spans="1:10" x14ac:dyDescent="0.2">
      <c r="A478" s="28">
        <v>2315</v>
      </c>
      <c r="B478" s="18">
        <v>11.512328767123288</v>
      </c>
      <c r="C478" s="28" t="s">
        <v>9</v>
      </c>
      <c r="D478" s="5">
        <v>11</v>
      </c>
      <c r="E478" s="28">
        <v>0.55000000000000004</v>
      </c>
      <c r="F478" s="5" t="s">
        <v>76</v>
      </c>
      <c r="G478" s="5" t="s">
        <v>52</v>
      </c>
      <c r="H478" s="5" t="s">
        <v>86</v>
      </c>
      <c r="I478" s="13" t="s">
        <v>118</v>
      </c>
      <c r="J478" s="22" t="s">
        <v>96</v>
      </c>
    </row>
    <row r="479" spans="1:10" x14ac:dyDescent="0.2">
      <c r="A479" s="28">
        <v>2315</v>
      </c>
      <c r="B479" s="18">
        <v>11.512328767123288</v>
      </c>
      <c r="C479" s="28" t="s">
        <v>9</v>
      </c>
      <c r="D479" s="5">
        <v>5</v>
      </c>
      <c r="E479" s="28">
        <v>0.7</v>
      </c>
      <c r="F479" s="5" t="s">
        <v>77</v>
      </c>
      <c r="G479" s="5" t="s">
        <v>51</v>
      </c>
      <c r="H479" s="5" t="s">
        <v>86</v>
      </c>
      <c r="I479" s="13" t="s">
        <v>118</v>
      </c>
      <c r="J479" s="22" t="s">
        <v>96</v>
      </c>
    </row>
    <row r="480" spans="1:10" x14ac:dyDescent="0.2">
      <c r="A480" s="28">
        <v>2315</v>
      </c>
      <c r="B480" s="18">
        <v>11.512328767123288</v>
      </c>
      <c r="C480" s="28" t="s">
        <v>9</v>
      </c>
      <c r="D480" s="5">
        <v>8</v>
      </c>
      <c r="E480" s="28">
        <v>0.8</v>
      </c>
      <c r="F480" s="5" t="s">
        <v>78</v>
      </c>
      <c r="G480" s="5" t="s">
        <v>51</v>
      </c>
      <c r="H480" s="5" t="s">
        <v>86</v>
      </c>
      <c r="I480" s="13" t="s">
        <v>118</v>
      </c>
      <c r="J480" s="22" t="s">
        <v>96</v>
      </c>
    </row>
    <row r="481" spans="1:10" x14ac:dyDescent="0.2">
      <c r="A481" s="28">
        <v>2315</v>
      </c>
      <c r="B481" s="18">
        <v>11.512328767123288</v>
      </c>
      <c r="C481" s="28" t="s">
        <v>9</v>
      </c>
      <c r="D481" s="5">
        <v>11</v>
      </c>
      <c r="E481" s="28">
        <v>0.85</v>
      </c>
      <c r="F481" s="5" t="s">
        <v>79</v>
      </c>
      <c r="G481" s="5" t="s">
        <v>51</v>
      </c>
      <c r="H481" s="5" t="s">
        <v>86</v>
      </c>
      <c r="I481" s="13" t="s">
        <v>118</v>
      </c>
      <c r="J481" s="22" t="s">
        <v>96</v>
      </c>
    </row>
    <row r="482" spans="1:10" x14ac:dyDescent="0.2">
      <c r="A482" s="28">
        <v>2324</v>
      </c>
      <c r="B482" s="18">
        <v>6.04</v>
      </c>
      <c r="C482" s="28" t="s">
        <v>10</v>
      </c>
      <c r="D482" s="5">
        <v>5</v>
      </c>
      <c r="E482" s="5">
        <v>0.8</v>
      </c>
      <c r="F482" s="5" t="s">
        <v>74</v>
      </c>
      <c r="G482" s="5" t="s">
        <v>52</v>
      </c>
      <c r="H482" s="5" t="s">
        <v>85</v>
      </c>
      <c r="I482" s="11" t="s">
        <v>116</v>
      </c>
      <c r="J482" t="s">
        <v>91</v>
      </c>
    </row>
    <row r="483" spans="1:10" x14ac:dyDescent="0.2">
      <c r="A483" s="28">
        <v>2324</v>
      </c>
      <c r="B483" s="18">
        <v>6.04</v>
      </c>
      <c r="C483" s="28" t="s">
        <v>10</v>
      </c>
      <c r="D483" s="5">
        <v>8</v>
      </c>
      <c r="E483" s="5">
        <v>0.7</v>
      </c>
      <c r="F483" s="5" t="s">
        <v>75</v>
      </c>
      <c r="G483" s="5" t="s">
        <v>52</v>
      </c>
      <c r="H483" s="5" t="s">
        <v>85</v>
      </c>
      <c r="I483" s="11" t="s">
        <v>116</v>
      </c>
      <c r="J483" t="s">
        <v>91</v>
      </c>
    </row>
    <row r="484" spans="1:10" x14ac:dyDescent="0.2">
      <c r="A484" s="28">
        <v>2324</v>
      </c>
      <c r="B484" s="18">
        <v>6.04</v>
      </c>
      <c r="C484" s="28" t="s">
        <v>10</v>
      </c>
      <c r="D484" s="5">
        <v>11</v>
      </c>
      <c r="E484" s="5">
        <v>0.55000000000000004</v>
      </c>
      <c r="F484" s="5" t="s">
        <v>76</v>
      </c>
      <c r="G484" s="5" t="s">
        <v>52</v>
      </c>
      <c r="H484" s="5" t="s">
        <v>85</v>
      </c>
      <c r="I484" s="11" t="s">
        <v>116</v>
      </c>
      <c r="J484" t="s">
        <v>91</v>
      </c>
    </row>
    <row r="485" spans="1:10" x14ac:dyDescent="0.2">
      <c r="A485" s="28">
        <v>2324</v>
      </c>
      <c r="B485" s="18">
        <v>6.04</v>
      </c>
      <c r="C485" s="28" t="s">
        <v>10</v>
      </c>
      <c r="D485" s="5">
        <v>5</v>
      </c>
      <c r="E485" s="5">
        <v>0.75</v>
      </c>
      <c r="F485" s="5" t="s">
        <v>77</v>
      </c>
      <c r="G485" s="5" t="s">
        <v>51</v>
      </c>
      <c r="H485" s="5" t="s">
        <v>85</v>
      </c>
      <c r="I485" s="11" t="s">
        <v>116</v>
      </c>
      <c r="J485" t="s">
        <v>91</v>
      </c>
    </row>
    <row r="486" spans="1:10" x14ac:dyDescent="0.2">
      <c r="A486" s="28">
        <v>2324</v>
      </c>
      <c r="B486" s="18">
        <v>6.04</v>
      </c>
      <c r="C486" s="28" t="s">
        <v>10</v>
      </c>
      <c r="D486" s="5">
        <v>8</v>
      </c>
      <c r="E486" s="5">
        <v>0.8</v>
      </c>
      <c r="F486" s="5" t="s">
        <v>78</v>
      </c>
      <c r="G486" s="5" t="s">
        <v>51</v>
      </c>
      <c r="H486" s="5" t="s">
        <v>85</v>
      </c>
      <c r="I486" s="11" t="s">
        <v>116</v>
      </c>
      <c r="J486" t="s">
        <v>91</v>
      </c>
    </row>
    <row r="487" spans="1:10" x14ac:dyDescent="0.2">
      <c r="A487" s="28">
        <v>2324</v>
      </c>
      <c r="B487" s="18">
        <v>6.04</v>
      </c>
      <c r="C487" s="28" t="s">
        <v>10</v>
      </c>
      <c r="D487" s="5">
        <v>11</v>
      </c>
      <c r="E487" s="5">
        <v>0.8</v>
      </c>
      <c r="F487" s="5" t="s">
        <v>79</v>
      </c>
      <c r="G487" s="5" t="s">
        <v>51</v>
      </c>
      <c r="H487" s="5" t="s">
        <v>85</v>
      </c>
      <c r="I487" s="11" t="s">
        <v>116</v>
      </c>
      <c r="J487" t="s">
        <v>91</v>
      </c>
    </row>
    <row r="488" spans="1:10" x14ac:dyDescent="0.2">
      <c r="A488" s="28">
        <v>2331</v>
      </c>
      <c r="B488" s="18">
        <v>6.11</v>
      </c>
      <c r="C488" s="28" t="s">
        <v>9</v>
      </c>
      <c r="D488" s="5">
        <v>5</v>
      </c>
      <c r="E488" s="5">
        <v>0.78</v>
      </c>
      <c r="F488" s="5" t="s">
        <v>74</v>
      </c>
      <c r="G488" s="5" t="s">
        <v>52</v>
      </c>
      <c r="H488" s="5" t="s">
        <v>85</v>
      </c>
      <c r="I488" s="11" t="s">
        <v>116</v>
      </c>
      <c r="J488" t="s">
        <v>91</v>
      </c>
    </row>
    <row r="489" spans="1:10" x14ac:dyDescent="0.2">
      <c r="A489" s="28">
        <v>2331</v>
      </c>
      <c r="B489" s="18">
        <v>6.11</v>
      </c>
      <c r="C489" s="28" t="s">
        <v>9</v>
      </c>
      <c r="D489" s="5">
        <v>8</v>
      </c>
      <c r="E489" s="5">
        <v>0.74</v>
      </c>
      <c r="F489" s="5" t="s">
        <v>75</v>
      </c>
      <c r="G489" s="5" t="s">
        <v>52</v>
      </c>
      <c r="H489" s="5" t="s">
        <v>85</v>
      </c>
      <c r="I489" s="11" t="s">
        <v>116</v>
      </c>
      <c r="J489" t="s">
        <v>91</v>
      </c>
    </row>
    <row r="490" spans="1:10" x14ac:dyDescent="0.2">
      <c r="A490" s="28">
        <v>2331</v>
      </c>
      <c r="B490" s="18">
        <v>6.11</v>
      </c>
      <c r="C490" s="28" t="s">
        <v>9</v>
      </c>
      <c r="D490" s="5">
        <v>11</v>
      </c>
      <c r="E490" s="5">
        <v>0.44</v>
      </c>
      <c r="F490" s="5" t="s">
        <v>76</v>
      </c>
      <c r="G490" s="5" t="s">
        <v>52</v>
      </c>
      <c r="H490" s="5" t="s">
        <v>85</v>
      </c>
      <c r="I490" s="11" t="s">
        <v>116</v>
      </c>
      <c r="J490" t="s">
        <v>91</v>
      </c>
    </row>
    <row r="491" spans="1:10" x14ac:dyDescent="0.2">
      <c r="A491" s="28">
        <v>2331</v>
      </c>
      <c r="B491" s="18">
        <v>6.11</v>
      </c>
      <c r="C491" s="28" t="s">
        <v>9</v>
      </c>
      <c r="D491" s="5">
        <v>5</v>
      </c>
      <c r="E491" s="5">
        <v>0.81</v>
      </c>
      <c r="F491" s="5" t="s">
        <v>77</v>
      </c>
      <c r="G491" s="5" t="s">
        <v>51</v>
      </c>
      <c r="H491" s="5" t="s">
        <v>85</v>
      </c>
      <c r="I491" s="11" t="s">
        <v>116</v>
      </c>
      <c r="J491" t="s">
        <v>91</v>
      </c>
    </row>
    <row r="492" spans="1:10" x14ac:dyDescent="0.2">
      <c r="A492" s="28">
        <v>2331</v>
      </c>
      <c r="B492" s="18">
        <v>6.11</v>
      </c>
      <c r="C492" s="28" t="s">
        <v>9</v>
      </c>
      <c r="D492" s="5">
        <v>8</v>
      </c>
      <c r="E492" s="5">
        <v>0.76</v>
      </c>
      <c r="F492" s="5" t="s">
        <v>78</v>
      </c>
      <c r="G492" s="5" t="s">
        <v>51</v>
      </c>
      <c r="H492" s="5" t="s">
        <v>85</v>
      </c>
      <c r="I492" s="11" t="s">
        <v>116</v>
      </c>
      <c r="J492" t="s">
        <v>91</v>
      </c>
    </row>
    <row r="493" spans="1:10" x14ac:dyDescent="0.2">
      <c r="A493" s="28">
        <v>2331</v>
      </c>
      <c r="B493" s="18">
        <v>6.11</v>
      </c>
      <c r="C493" s="28" t="s">
        <v>9</v>
      </c>
      <c r="D493" s="5">
        <v>11</v>
      </c>
      <c r="E493" s="5">
        <v>0.61</v>
      </c>
      <c r="F493" s="5" t="s">
        <v>79</v>
      </c>
      <c r="G493" s="5" t="s">
        <v>51</v>
      </c>
      <c r="H493" s="5" t="s">
        <v>85</v>
      </c>
      <c r="I493" s="11" t="s">
        <v>116</v>
      </c>
      <c r="J493" t="s">
        <v>91</v>
      </c>
    </row>
    <row r="494" spans="1:10" x14ac:dyDescent="0.2">
      <c r="A494" s="28">
        <v>2334</v>
      </c>
      <c r="B494" s="18">
        <v>6.08</v>
      </c>
      <c r="C494" s="28" t="s">
        <v>10</v>
      </c>
      <c r="D494" s="5">
        <v>5</v>
      </c>
      <c r="E494" s="5">
        <v>0.85</v>
      </c>
      <c r="F494" s="5" t="s">
        <v>74</v>
      </c>
      <c r="G494" s="5" t="s">
        <v>52</v>
      </c>
      <c r="H494" s="5" t="s">
        <v>85</v>
      </c>
      <c r="I494" s="11" t="s">
        <v>116</v>
      </c>
      <c r="J494" t="s">
        <v>91</v>
      </c>
    </row>
    <row r="495" spans="1:10" x14ac:dyDescent="0.2">
      <c r="A495" s="28">
        <v>2334</v>
      </c>
      <c r="B495" s="18">
        <v>6.08</v>
      </c>
      <c r="C495" s="28" t="s">
        <v>10</v>
      </c>
      <c r="D495" s="5">
        <v>8</v>
      </c>
      <c r="E495" s="5">
        <v>0.65</v>
      </c>
      <c r="F495" s="5" t="s">
        <v>75</v>
      </c>
      <c r="G495" s="5" t="s">
        <v>52</v>
      </c>
      <c r="H495" s="5" t="s">
        <v>85</v>
      </c>
      <c r="I495" s="11" t="s">
        <v>116</v>
      </c>
      <c r="J495" t="s">
        <v>91</v>
      </c>
    </row>
    <row r="496" spans="1:10" x14ac:dyDescent="0.2">
      <c r="A496" s="28">
        <v>2334</v>
      </c>
      <c r="B496" s="18">
        <v>6.08</v>
      </c>
      <c r="C496" s="28" t="s">
        <v>10</v>
      </c>
      <c r="D496" s="5">
        <v>11</v>
      </c>
      <c r="E496" s="5">
        <v>0.6</v>
      </c>
      <c r="F496" s="5" t="s">
        <v>76</v>
      </c>
      <c r="G496" s="5" t="s">
        <v>52</v>
      </c>
      <c r="H496" s="5" t="s">
        <v>85</v>
      </c>
      <c r="I496" s="11" t="s">
        <v>116</v>
      </c>
      <c r="J496" t="s">
        <v>91</v>
      </c>
    </row>
    <row r="497" spans="1:10" x14ac:dyDescent="0.2">
      <c r="A497" s="28">
        <v>2334</v>
      </c>
      <c r="B497" s="18">
        <v>6.08</v>
      </c>
      <c r="C497" s="28" t="s">
        <v>10</v>
      </c>
      <c r="D497" s="5">
        <v>5</v>
      </c>
      <c r="E497" s="5">
        <v>0.9</v>
      </c>
      <c r="F497" s="5" t="s">
        <v>77</v>
      </c>
      <c r="G497" s="5" t="s">
        <v>51</v>
      </c>
      <c r="H497" s="5" t="s">
        <v>85</v>
      </c>
      <c r="I497" s="11" t="s">
        <v>116</v>
      </c>
      <c r="J497" t="s">
        <v>91</v>
      </c>
    </row>
    <row r="498" spans="1:10" x14ac:dyDescent="0.2">
      <c r="A498" s="28">
        <v>2334</v>
      </c>
      <c r="B498" s="18">
        <v>6.08</v>
      </c>
      <c r="C498" s="28" t="s">
        <v>10</v>
      </c>
      <c r="D498" s="5">
        <v>8</v>
      </c>
      <c r="E498" s="5">
        <v>0.65</v>
      </c>
      <c r="F498" s="5" t="s">
        <v>78</v>
      </c>
      <c r="G498" s="5" t="s">
        <v>51</v>
      </c>
      <c r="H498" s="5" t="s">
        <v>85</v>
      </c>
      <c r="I498" s="11" t="s">
        <v>116</v>
      </c>
      <c r="J498" t="s">
        <v>91</v>
      </c>
    </row>
    <row r="499" spans="1:10" x14ac:dyDescent="0.2">
      <c r="A499" s="28">
        <v>2334</v>
      </c>
      <c r="B499" s="18">
        <v>6.08</v>
      </c>
      <c r="C499" s="28" t="s">
        <v>10</v>
      </c>
      <c r="D499" s="5">
        <v>11</v>
      </c>
      <c r="E499" s="5">
        <v>0.75</v>
      </c>
      <c r="F499" s="5" t="s">
        <v>79</v>
      </c>
      <c r="G499" s="5" t="s">
        <v>51</v>
      </c>
      <c r="H499" s="5" t="s">
        <v>85</v>
      </c>
      <c r="I499" s="11" t="s">
        <v>116</v>
      </c>
      <c r="J499" t="s">
        <v>91</v>
      </c>
    </row>
    <row r="500" spans="1:10" x14ac:dyDescent="0.2">
      <c r="A500" s="28">
        <v>3004</v>
      </c>
      <c r="B500" s="18">
        <v>9.3945205479452056</v>
      </c>
      <c r="C500" s="28" t="s">
        <v>9</v>
      </c>
      <c r="D500" s="5">
        <v>5</v>
      </c>
      <c r="E500" s="5">
        <v>0.8</v>
      </c>
      <c r="F500" s="5" t="s">
        <v>74</v>
      </c>
      <c r="G500" s="5" t="s">
        <v>52</v>
      </c>
      <c r="H500" s="5" t="s">
        <v>86</v>
      </c>
      <c r="I500" s="13" t="s">
        <v>118</v>
      </c>
      <c r="J500" t="s">
        <v>91</v>
      </c>
    </row>
    <row r="501" spans="1:10" x14ac:dyDescent="0.2">
      <c r="A501" s="28">
        <v>3004</v>
      </c>
      <c r="B501" s="18">
        <v>9.3945205479452056</v>
      </c>
      <c r="C501" s="28" t="s">
        <v>9</v>
      </c>
      <c r="D501" s="5">
        <v>8</v>
      </c>
      <c r="E501" s="5">
        <v>1</v>
      </c>
      <c r="F501" s="5" t="s">
        <v>75</v>
      </c>
      <c r="G501" s="5" t="s">
        <v>52</v>
      </c>
      <c r="H501" s="5" t="s">
        <v>86</v>
      </c>
      <c r="I501" s="13" t="s">
        <v>118</v>
      </c>
      <c r="J501" t="s">
        <v>91</v>
      </c>
    </row>
    <row r="502" spans="1:10" x14ac:dyDescent="0.2">
      <c r="A502" s="28">
        <v>3004</v>
      </c>
      <c r="B502" s="18">
        <v>9.3945205479452056</v>
      </c>
      <c r="C502" s="28" t="s">
        <v>9</v>
      </c>
      <c r="D502" s="5">
        <v>11</v>
      </c>
      <c r="E502" s="5">
        <v>0.65</v>
      </c>
      <c r="F502" s="5" t="s">
        <v>76</v>
      </c>
      <c r="G502" s="5" t="s">
        <v>52</v>
      </c>
      <c r="H502" s="5" t="s">
        <v>86</v>
      </c>
      <c r="I502" s="13" t="s">
        <v>118</v>
      </c>
      <c r="J502" t="s">
        <v>91</v>
      </c>
    </row>
    <row r="503" spans="1:10" x14ac:dyDescent="0.2">
      <c r="A503" s="28">
        <v>3004</v>
      </c>
      <c r="B503" s="18">
        <v>9.3945205479452056</v>
      </c>
      <c r="C503" s="28" t="s">
        <v>9</v>
      </c>
      <c r="D503" s="5">
        <v>5</v>
      </c>
      <c r="E503" s="5">
        <v>0.95</v>
      </c>
      <c r="F503" s="5" t="s">
        <v>77</v>
      </c>
      <c r="G503" s="5" t="s">
        <v>51</v>
      </c>
      <c r="H503" s="5" t="s">
        <v>86</v>
      </c>
      <c r="I503" s="13" t="s">
        <v>118</v>
      </c>
      <c r="J503" t="s">
        <v>91</v>
      </c>
    </row>
    <row r="504" spans="1:10" x14ac:dyDescent="0.2">
      <c r="A504" s="28">
        <v>3004</v>
      </c>
      <c r="B504" s="18">
        <v>9.3945205479452056</v>
      </c>
      <c r="C504" s="28" t="s">
        <v>9</v>
      </c>
      <c r="D504" s="5">
        <v>8</v>
      </c>
      <c r="E504" s="5">
        <v>0.85</v>
      </c>
      <c r="F504" s="5" t="s">
        <v>78</v>
      </c>
      <c r="G504" s="5" t="s">
        <v>51</v>
      </c>
      <c r="H504" s="5" t="s">
        <v>86</v>
      </c>
      <c r="I504" s="13" t="s">
        <v>118</v>
      </c>
      <c r="J504" t="s">
        <v>91</v>
      </c>
    </row>
    <row r="505" spans="1:10" x14ac:dyDescent="0.2">
      <c r="A505" s="28">
        <v>3004</v>
      </c>
      <c r="B505" s="18">
        <v>9.3945205479452056</v>
      </c>
      <c r="C505" s="28" t="s">
        <v>9</v>
      </c>
      <c r="D505" s="5">
        <v>11</v>
      </c>
      <c r="E505" s="5">
        <v>0.85</v>
      </c>
      <c r="F505" s="5" t="s">
        <v>79</v>
      </c>
      <c r="G505" s="5" t="s">
        <v>51</v>
      </c>
      <c r="H505" s="5" t="s">
        <v>86</v>
      </c>
      <c r="I505" s="13" t="s">
        <v>118</v>
      </c>
      <c r="J505" t="s">
        <v>91</v>
      </c>
    </row>
    <row r="506" spans="1:10" x14ac:dyDescent="0.2">
      <c r="A506" s="28">
        <v>3008</v>
      </c>
      <c r="B506" s="18">
        <v>11.797260273972602</v>
      </c>
      <c r="C506" s="28" t="s">
        <v>10</v>
      </c>
      <c r="D506" s="5">
        <v>5</v>
      </c>
      <c r="E506" s="5">
        <v>0.9</v>
      </c>
      <c r="F506" s="5" t="s">
        <v>74</v>
      </c>
      <c r="G506" s="5" t="s">
        <v>52</v>
      </c>
      <c r="H506" s="5" t="s">
        <v>86</v>
      </c>
      <c r="I506" s="12" t="s">
        <v>118</v>
      </c>
      <c r="J506" t="s">
        <v>91</v>
      </c>
    </row>
    <row r="507" spans="1:10" x14ac:dyDescent="0.2">
      <c r="A507" s="28">
        <v>3008</v>
      </c>
      <c r="B507" s="18">
        <v>11.797260273972602</v>
      </c>
      <c r="C507" s="28" t="s">
        <v>10</v>
      </c>
      <c r="D507" s="5">
        <v>8</v>
      </c>
      <c r="E507" s="5">
        <v>0.7</v>
      </c>
      <c r="F507" s="5" t="s">
        <v>75</v>
      </c>
      <c r="G507" s="5" t="s">
        <v>52</v>
      </c>
      <c r="H507" s="5" t="s">
        <v>86</v>
      </c>
      <c r="I507" s="12" t="s">
        <v>118</v>
      </c>
      <c r="J507" t="s">
        <v>91</v>
      </c>
    </row>
    <row r="508" spans="1:10" x14ac:dyDescent="0.2">
      <c r="A508" s="28">
        <v>3008</v>
      </c>
      <c r="B508" s="18">
        <v>11.797260273972602</v>
      </c>
      <c r="C508" s="28" t="s">
        <v>10</v>
      </c>
      <c r="D508" s="5">
        <v>11</v>
      </c>
      <c r="E508" s="5">
        <v>0.7</v>
      </c>
      <c r="F508" s="5" t="s">
        <v>76</v>
      </c>
      <c r="G508" s="5" t="s">
        <v>52</v>
      </c>
      <c r="H508" s="5" t="s">
        <v>86</v>
      </c>
      <c r="I508" s="12" t="s">
        <v>118</v>
      </c>
      <c r="J508" t="s">
        <v>91</v>
      </c>
    </row>
    <row r="509" spans="1:10" x14ac:dyDescent="0.2">
      <c r="A509" s="28">
        <v>3008</v>
      </c>
      <c r="B509" s="18">
        <v>11.797260273972602</v>
      </c>
      <c r="C509" s="28" t="s">
        <v>10</v>
      </c>
      <c r="D509" s="5">
        <v>5</v>
      </c>
      <c r="E509" s="5">
        <v>0.95</v>
      </c>
      <c r="F509" s="5" t="s">
        <v>77</v>
      </c>
      <c r="G509" s="5" t="s">
        <v>51</v>
      </c>
      <c r="H509" s="5" t="s">
        <v>86</v>
      </c>
      <c r="I509" s="12" t="s">
        <v>118</v>
      </c>
      <c r="J509" t="s">
        <v>91</v>
      </c>
    </row>
    <row r="510" spans="1:10" x14ac:dyDescent="0.2">
      <c r="A510" s="28">
        <v>3008</v>
      </c>
      <c r="B510" s="18">
        <v>11.797260273972602</v>
      </c>
      <c r="C510" s="28" t="s">
        <v>10</v>
      </c>
      <c r="D510" s="5">
        <v>8</v>
      </c>
      <c r="E510" s="5">
        <v>0.9</v>
      </c>
      <c r="F510" s="5" t="s">
        <v>78</v>
      </c>
      <c r="G510" s="5" t="s">
        <v>51</v>
      </c>
      <c r="H510" s="5" t="s">
        <v>86</v>
      </c>
      <c r="I510" s="12" t="s">
        <v>118</v>
      </c>
      <c r="J510" t="s">
        <v>91</v>
      </c>
    </row>
    <row r="511" spans="1:10" x14ac:dyDescent="0.2">
      <c r="A511" s="28">
        <v>3008</v>
      </c>
      <c r="B511" s="18">
        <v>11.797260273972602</v>
      </c>
      <c r="C511" s="28" t="s">
        <v>10</v>
      </c>
      <c r="D511" s="5">
        <v>11</v>
      </c>
      <c r="E511" s="5">
        <v>0.75</v>
      </c>
      <c r="F511" s="5" t="s">
        <v>79</v>
      </c>
      <c r="G511" s="5" t="s">
        <v>51</v>
      </c>
      <c r="H511" s="5" t="s">
        <v>86</v>
      </c>
      <c r="I511" s="12" t="s">
        <v>118</v>
      </c>
      <c r="J511" t="s">
        <v>91</v>
      </c>
    </row>
    <row r="512" spans="1:10" x14ac:dyDescent="0.2">
      <c r="A512" s="28">
        <v>3010</v>
      </c>
      <c r="B512" s="18">
        <v>10.046575342465754</v>
      </c>
      <c r="C512" s="28" t="s">
        <v>9</v>
      </c>
      <c r="D512" s="5">
        <v>5</v>
      </c>
      <c r="E512" s="5">
        <v>0.8</v>
      </c>
      <c r="F512" s="5" t="s">
        <v>74</v>
      </c>
      <c r="G512" s="5" t="s">
        <v>52</v>
      </c>
      <c r="H512" s="5" t="s">
        <v>86</v>
      </c>
      <c r="I512" s="12" t="s">
        <v>118</v>
      </c>
      <c r="J512" t="s">
        <v>91</v>
      </c>
    </row>
    <row r="513" spans="1:10" x14ac:dyDescent="0.2">
      <c r="A513" s="28">
        <v>3010</v>
      </c>
      <c r="B513" s="18">
        <v>10.046575342465754</v>
      </c>
      <c r="C513" s="28" t="s">
        <v>9</v>
      </c>
      <c r="D513" s="5">
        <v>8</v>
      </c>
      <c r="E513" s="5">
        <v>0.8</v>
      </c>
      <c r="F513" s="5" t="s">
        <v>75</v>
      </c>
      <c r="G513" s="5" t="s">
        <v>52</v>
      </c>
      <c r="H513" s="5" t="s">
        <v>86</v>
      </c>
      <c r="I513" s="12" t="s">
        <v>118</v>
      </c>
      <c r="J513" t="s">
        <v>91</v>
      </c>
    </row>
    <row r="514" spans="1:10" x14ac:dyDescent="0.2">
      <c r="A514" s="28">
        <v>3010</v>
      </c>
      <c r="B514" s="18">
        <v>10.046575342465754</v>
      </c>
      <c r="C514" s="28" t="s">
        <v>9</v>
      </c>
      <c r="D514" s="5">
        <v>11</v>
      </c>
      <c r="E514" s="5">
        <v>0.55000000000000004</v>
      </c>
      <c r="F514" s="5" t="s">
        <v>76</v>
      </c>
      <c r="G514" s="5" t="s">
        <v>52</v>
      </c>
      <c r="H514" s="5" t="s">
        <v>86</v>
      </c>
      <c r="I514" s="12" t="s">
        <v>118</v>
      </c>
      <c r="J514" t="s">
        <v>91</v>
      </c>
    </row>
    <row r="515" spans="1:10" x14ac:dyDescent="0.2">
      <c r="A515" s="28">
        <v>3010</v>
      </c>
      <c r="B515" s="18">
        <v>10.046575342465754</v>
      </c>
      <c r="C515" s="28" t="s">
        <v>9</v>
      </c>
      <c r="D515" s="5">
        <v>5</v>
      </c>
      <c r="E515" s="5">
        <v>0.95</v>
      </c>
      <c r="F515" s="5" t="s">
        <v>77</v>
      </c>
      <c r="G515" s="5" t="s">
        <v>51</v>
      </c>
      <c r="H515" s="5" t="s">
        <v>86</v>
      </c>
      <c r="I515" s="12" t="s">
        <v>118</v>
      </c>
      <c r="J515" t="s">
        <v>91</v>
      </c>
    </row>
    <row r="516" spans="1:10" x14ac:dyDescent="0.2">
      <c r="A516" s="28">
        <v>3010</v>
      </c>
      <c r="B516" s="18">
        <v>10.046575342465754</v>
      </c>
      <c r="C516" s="28" t="s">
        <v>9</v>
      </c>
      <c r="D516" s="5">
        <v>8</v>
      </c>
      <c r="E516" s="5">
        <v>0.9</v>
      </c>
      <c r="F516" s="5" t="s">
        <v>78</v>
      </c>
      <c r="G516" s="5" t="s">
        <v>51</v>
      </c>
      <c r="H516" s="5" t="s">
        <v>86</v>
      </c>
      <c r="I516" s="12" t="s">
        <v>118</v>
      </c>
      <c r="J516" t="s">
        <v>91</v>
      </c>
    </row>
    <row r="517" spans="1:10" x14ac:dyDescent="0.2">
      <c r="A517" s="28">
        <v>3010</v>
      </c>
      <c r="B517" s="18">
        <v>10.046575342465754</v>
      </c>
      <c r="C517" s="28" t="s">
        <v>9</v>
      </c>
      <c r="D517" s="5">
        <v>11</v>
      </c>
      <c r="E517" s="5">
        <v>0.85</v>
      </c>
      <c r="F517" s="5" t="s">
        <v>79</v>
      </c>
      <c r="G517" s="5" t="s">
        <v>51</v>
      </c>
      <c r="H517" s="5" t="s">
        <v>86</v>
      </c>
      <c r="I517" s="12" t="s">
        <v>118</v>
      </c>
      <c r="J517" t="s">
        <v>91</v>
      </c>
    </row>
    <row r="518" spans="1:10" x14ac:dyDescent="0.2">
      <c r="A518" s="28">
        <v>3012</v>
      </c>
      <c r="B518" s="18">
        <v>9.7232876712328764</v>
      </c>
      <c r="C518" s="28" t="s">
        <v>10</v>
      </c>
      <c r="D518" s="5">
        <v>5</v>
      </c>
      <c r="E518" s="5">
        <v>0.8</v>
      </c>
      <c r="F518" s="5" t="s">
        <v>74</v>
      </c>
      <c r="G518" s="5" t="s">
        <v>52</v>
      </c>
      <c r="H518" s="5" t="s">
        <v>86</v>
      </c>
      <c r="I518" s="12" t="s">
        <v>118</v>
      </c>
      <c r="J518" t="s">
        <v>91</v>
      </c>
    </row>
    <row r="519" spans="1:10" x14ac:dyDescent="0.2">
      <c r="A519" s="28">
        <v>3012</v>
      </c>
      <c r="B519" s="18">
        <v>9.7232876712328764</v>
      </c>
      <c r="C519" s="28" t="s">
        <v>10</v>
      </c>
      <c r="D519" s="5">
        <v>8</v>
      </c>
      <c r="E519" s="5">
        <v>0.9</v>
      </c>
      <c r="F519" s="5" t="s">
        <v>75</v>
      </c>
      <c r="G519" s="5" t="s">
        <v>52</v>
      </c>
      <c r="H519" s="5" t="s">
        <v>86</v>
      </c>
      <c r="I519" s="12" t="s">
        <v>118</v>
      </c>
      <c r="J519" t="s">
        <v>91</v>
      </c>
    </row>
    <row r="520" spans="1:10" x14ac:dyDescent="0.2">
      <c r="A520" s="28">
        <v>3012</v>
      </c>
      <c r="B520" s="18">
        <v>9.7232876712328764</v>
      </c>
      <c r="C520" s="28" t="s">
        <v>10</v>
      </c>
      <c r="D520" s="5">
        <v>11</v>
      </c>
      <c r="E520" s="5">
        <v>0.6</v>
      </c>
      <c r="F520" s="5" t="s">
        <v>76</v>
      </c>
      <c r="G520" s="5" t="s">
        <v>52</v>
      </c>
      <c r="H520" s="5" t="s">
        <v>86</v>
      </c>
      <c r="I520" s="12" t="s">
        <v>118</v>
      </c>
      <c r="J520" t="s">
        <v>91</v>
      </c>
    </row>
    <row r="521" spans="1:10" x14ac:dyDescent="0.2">
      <c r="A521" s="28">
        <v>3012</v>
      </c>
      <c r="B521" s="18">
        <v>9.7232876712328764</v>
      </c>
      <c r="C521" s="28" t="s">
        <v>10</v>
      </c>
      <c r="D521" s="5">
        <v>5</v>
      </c>
      <c r="E521" s="5">
        <v>0.9</v>
      </c>
      <c r="F521" s="5" t="s">
        <v>77</v>
      </c>
      <c r="G521" s="5" t="s">
        <v>51</v>
      </c>
      <c r="H521" s="5" t="s">
        <v>86</v>
      </c>
      <c r="I521" s="12" t="s">
        <v>118</v>
      </c>
      <c r="J521" t="s">
        <v>91</v>
      </c>
    </row>
    <row r="522" spans="1:10" x14ac:dyDescent="0.2">
      <c r="A522" s="28">
        <v>3012</v>
      </c>
      <c r="B522" s="18">
        <v>9.7232876712328764</v>
      </c>
      <c r="C522" s="28" t="s">
        <v>10</v>
      </c>
      <c r="D522" s="5">
        <v>8</v>
      </c>
      <c r="E522" s="5">
        <v>0.95</v>
      </c>
      <c r="F522" s="5" t="s">
        <v>78</v>
      </c>
      <c r="G522" s="5" t="s">
        <v>51</v>
      </c>
      <c r="H522" s="5" t="s">
        <v>86</v>
      </c>
      <c r="I522" s="12" t="s">
        <v>118</v>
      </c>
      <c r="J522" t="s">
        <v>91</v>
      </c>
    </row>
    <row r="523" spans="1:10" x14ac:dyDescent="0.2">
      <c r="A523" s="28">
        <v>3012</v>
      </c>
      <c r="B523" s="18">
        <v>9.7232876712328764</v>
      </c>
      <c r="C523" s="28" t="s">
        <v>10</v>
      </c>
      <c r="D523" s="5">
        <v>11</v>
      </c>
      <c r="E523" s="5">
        <v>0.65</v>
      </c>
      <c r="F523" s="5" t="s">
        <v>79</v>
      </c>
      <c r="G523" s="5" t="s">
        <v>51</v>
      </c>
      <c r="H523" s="5" t="s">
        <v>86</v>
      </c>
      <c r="I523" s="12" t="s">
        <v>118</v>
      </c>
      <c r="J523" t="s">
        <v>91</v>
      </c>
    </row>
    <row r="524" spans="1:10" x14ac:dyDescent="0.2">
      <c r="A524" s="28">
        <v>3013</v>
      </c>
      <c r="B524" s="18">
        <v>7.8493150684931505</v>
      </c>
      <c r="C524" s="28" t="s">
        <v>9</v>
      </c>
      <c r="D524" s="5">
        <v>5</v>
      </c>
      <c r="E524" s="5">
        <v>0.8</v>
      </c>
      <c r="F524" s="5" t="s">
        <v>74</v>
      </c>
      <c r="G524" s="5" t="s">
        <v>52</v>
      </c>
      <c r="H524" s="5" t="s">
        <v>85</v>
      </c>
      <c r="I524" s="5" t="s">
        <v>116</v>
      </c>
      <c r="J524" t="s">
        <v>91</v>
      </c>
    </row>
    <row r="525" spans="1:10" x14ac:dyDescent="0.2">
      <c r="A525" s="28">
        <v>3013</v>
      </c>
      <c r="B525" s="18">
        <v>7.8493150684931505</v>
      </c>
      <c r="C525" s="28" t="s">
        <v>9</v>
      </c>
      <c r="D525" s="5">
        <v>8</v>
      </c>
      <c r="E525" s="5">
        <v>0.85</v>
      </c>
      <c r="F525" s="5" t="s">
        <v>75</v>
      </c>
      <c r="G525" s="5" t="s">
        <v>52</v>
      </c>
      <c r="H525" s="5" t="s">
        <v>85</v>
      </c>
      <c r="I525" s="5" t="s">
        <v>116</v>
      </c>
      <c r="J525" t="s">
        <v>91</v>
      </c>
    </row>
    <row r="526" spans="1:10" x14ac:dyDescent="0.2">
      <c r="A526" s="28">
        <v>3013</v>
      </c>
      <c r="B526" s="18">
        <v>7.8493150684931505</v>
      </c>
      <c r="C526" s="28" t="s">
        <v>9</v>
      </c>
      <c r="D526" s="5">
        <v>11</v>
      </c>
      <c r="E526" s="5">
        <v>0.6</v>
      </c>
      <c r="F526" s="5" t="s">
        <v>76</v>
      </c>
      <c r="G526" s="5" t="s">
        <v>52</v>
      </c>
      <c r="H526" s="5" t="s">
        <v>85</v>
      </c>
      <c r="I526" s="5" t="s">
        <v>116</v>
      </c>
      <c r="J526" t="s">
        <v>91</v>
      </c>
    </row>
    <row r="527" spans="1:10" x14ac:dyDescent="0.2">
      <c r="A527" s="28">
        <v>3013</v>
      </c>
      <c r="B527" s="18">
        <v>7.8493150684931505</v>
      </c>
      <c r="C527" s="28" t="s">
        <v>9</v>
      </c>
      <c r="D527" s="5">
        <v>5</v>
      </c>
      <c r="E527" s="5">
        <v>0.95</v>
      </c>
      <c r="F527" s="5" t="s">
        <v>77</v>
      </c>
      <c r="G527" s="5" t="s">
        <v>51</v>
      </c>
      <c r="H527" s="5" t="s">
        <v>85</v>
      </c>
      <c r="I527" s="5" t="s">
        <v>116</v>
      </c>
      <c r="J527" t="s">
        <v>91</v>
      </c>
    </row>
    <row r="528" spans="1:10" x14ac:dyDescent="0.2">
      <c r="A528" s="28">
        <v>3013</v>
      </c>
      <c r="B528" s="18">
        <v>7.8493150684931505</v>
      </c>
      <c r="C528" s="28" t="s">
        <v>9</v>
      </c>
      <c r="D528" s="5">
        <v>8</v>
      </c>
      <c r="E528" s="5">
        <v>0.75</v>
      </c>
      <c r="F528" s="5" t="s">
        <v>78</v>
      </c>
      <c r="G528" s="5" t="s">
        <v>51</v>
      </c>
      <c r="H528" s="5" t="s">
        <v>85</v>
      </c>
      <c r="I528" s="5" t="s">
        <v>116</v>
      </c>
      <c r="J528" t="s">
        <v>91</v>
      </c>
    </row>
    <row r="529" spans="1:10" x14ac:dyDescent="0.2">
      <c r="A529" s="28">
        <v>3013</v>
      </c>
      <c r="B529" s="18">
        <v>7.8493150684931505</v>
      </c>
      <c r="C529" s="28" t="s">
        <v>9</v>
      </c>
      <c r="D529" s="5">
        <v>11</v>
      </c>
      <c r="E529" s="5">
        <v>0.75</v>
      </c>
      <c r="F529" s="5" t="s">
        <v>79</v>
      </c>
      <c r="G529" s="5" t="s">
        <v>51</v>
      </c>
      <c r="H529" s="5" t="s">
        <v>85</v>
      </c>
      <c r="I529" s="5" t="s">
        <v>116</v>
      </c>
      <c r="J529" t="s">
        <v>91</v>
      </c>
    </row>
    <row r="530" spans="1:10" x14ac:dyDescent="0.2">
      <c r="A530" s="28">
        <v>4004</v>
      </c>
      <c r="B530" s="18">
        <v>9.5698630136986296</v>
      </c>
      <c r="C530" s="28" t="s">
        <v>9</v>
      </c>
      <c r="D530" s="5">
        <v>5</v>
      </c>
      <c r="E530" s="5">
        <v>0.8</v>
      </c>
      <c r="F530" s="5" t="s">
        <v>74</v>
      </c>
      <c r="G530" s="5" t="s">
        <v>52</v>
      </c>
      <c r="H530" s="5" t="s">
        <v>86</v>
      </c>
      <c r="I530" s="12" t="s">
        <v>118</v>
      </c>
      <c r="J530" t="s">
        <v>101</v>
      </c>
    </row>
    <row r="531" spans="1:10" x14ac:dyDescent="0.2">
      <c r="A531" s="28">
        <v>4004</v>
      </c>
      <c r="B531" s="18">
        <v>9.5698630136986296</v>
      </c>
      <c r="C531" s="28" t="s">
        <v>9</v>
      </c>
      <c r="D531" s="5">
        <v>8</v>
      </c>
      <c r="E531" s="5">
        <v>0.75</v>
      </c>
      <c r="F531" s="5" t="s">
        <v>75</v>
      </c>
      <c r="G531" s="5" t="s">
        <v>52</v>
      </c>
      <c r="H531" s="5" t="s">
        <v>86</v>
      </c>
      <c r="I531" s="12" t="s">
        <v>118</v>
      </c>
      <c r="J531" t="s">
        <v>101</v>
      </c>
    </row>
    <row r="532" spans="1:10" x14ac:dyDescent="0.2">
      <c r="A532" s="28">
        <v>4004</v>
      </c>
      <c r="B532" s="18">
        <v>9.5698630136986296</v>
      </c>
      <c r="C532" s="28" t="s">
        <v>9</v>
      </c>
      <c r="D532" s="5">
        <v>11</v>
      </c>
      <c r="E532" s="5">
        <v>0.8</v>
      </c>
      <c r="F532" s="5" t="s">
        <v>76</v>
      </c>
      <c r="G532" s="5" t="s">
        <v>52</v>
      </c>
      <c r="H532" s="5" t="s">
        <v>86</v>
      </c>
      <c r="I532" s="12" t="s">
        <v>118</v>
      </c>
      <c r="J532" t="s">
        <v>101</v>
      </c>
    </row>
    <row r="533" spans="1:10" x14ac:dyDescent="0.2">
      <c r="A533" s="28">
        <v>4004</v>
      </c>
      <c r="B533" s="18">
        <v>9.5698630136986296</v>
      </c>
      <c r="C533" s="28" t="s">
        <v>9</v>
      </c>
      <c r="D533" s="5">
        <v>5</v>
      </c>
      <c r="E533" s="5">
        <v>0.9</v>
      </c>
      <c r="F533" s="5" t="s">
        <v>77</v>
      </c>
      <c r="G533" s="5" t="s">
        <v>51</v>
      </c>
      <c r="H533" s="5" t="s">
        <v>86</v>
      </c>
      <c r="I533" s="12" t="s">
        <v>118</v>
      </c>
      <c r="J533" t="s">
        <v>101</v>
      </c>
    </row>
    <row r="534" spans="1:10" x14ac:dyDescent="0.2">
      <c r="A534" s="28">
        <v>4004</v>
      </c>
      <c r="B534" s="18">
        <v>9.5698630136986296</v>
      </c>
      <c r="C534" s="28" t="s">
        <v>9</v>
      </c>
      <c r="D534" s="5">
        <v>8</v>
      </c>
      <c r="E534" s="5">
        <v>0.8</v>
      </c>
      <c r="F534" s="5" t="s">
        <v>78</v>
      </c>
      <c r="G534" s="5" t="s">
        <v>51</v>
      </c>
      <c r="H534" s="5" t="s">
        <v>86</v>
      </c>
      <c r="I534" s="12" t="s">
        <v>118</v>
      </c>
      <c r="J534" t="s">
        <v>101</v>
      </c>
    </row>
    <row r="535" spans="1:10" x14ac:dyDescent="0.2">
      <c r="A535" s="28">
        <v>4004</v>
      </c>
      <c r="B535" s="18">
        <v>9.5698630136986296</v>
      </c>
      <c r="C535" s="28" t="s">
        <v>9</v>
      </c>
      <c r="D535" s="5">
        <v>11</v>
      </c>
      <c r="E535" s="5">
        <v>0.8</v>
      </c>
      <c r="F535" s="5" t="s">
        <v>79</v>
      </c>
      <c r="G535" s="5" t="s">
        <v>51</v>
      </c>
      <c r="H535" s="5" t="s">
        <v>86</v>
      </c>
      <c r="I535" s="12" t="s">
        <v>118</v>
      </c>
      <c r="J535" t="s">
        <v>101</v>
      </c>
    </row>
    <row r="536" spans="1:10" x14ac:dyDescent="0.2">
      <c r="A536" s="28">
        <v>4005</v>
      </c>
      <c r="B536" s="18">
        <v>11.232876712328768</v>
      </c>
      <c r="C536" s="28" t="s">
        <v>10</v>
      </c>
      <c r="D536" s="5">
        <v>5</v>
      </c>
      <c r="E536" s="5">
        <v>0.85</v>
      </c>
      <c r="F536" s="5" t="s">
        <v>74</v>
      </c>
      <c r="G536" s="5" t="s">
        <v>52</v>
      </c>
      <c r="H536" s="5" t="s">
        <v>86</v>
      </c>
      <c r="I536" s="12" t="s">
        <v>118</v>
      </c>
      <c r="J536" t="s">
        <v>101</v>
      </c>
    </row>
    <row r="537" spans="1:10" x14ac:dyDescent="0.2">
      <c r="A537" s="28">
        <v>4005</v>
      </c>
      <c r="B537" s="18">
        <v>11.232876712328768</v>
      </c>
      <c r="C537" s="28" t="s">
        <v>10</v>
      </c>
      <c r="D537" s="5">
        <v>8</v>
      </c>
      <c r="E537" s="5">
        <v>0.75</v>
      </c>
      <c r="F537" s="5" t="s">
        <v>75</v>
      </c>
      <c r="G537" s="5" t="s">
        <v>52</v>
      </c>
      <c r="H537" s="5" t="s">
        <v>86</v>
      </c>
      <c r="I537" s="12" t="s">
        <v>118</v>
      </c>
      <c r="J537" t="s">
        <v>101</v>
      </c>
    </row>
    <row r="538" spans="1:10" x14ac:dyDescent="0.2">
      <c r="A538" s="28">
        <v>4005</v>
      </c>
      <c r="B538" s="18">
        <v>11.232876712328768</v>
      </c>
      <c r="C538" s="28" t="s">
        <v>10</v>
      </c>
      <c r="D538" s="5">
        <v>11</v>
      </c>
      <c r="E538" s="5">
        <v>0.65</v>
      </c>
      <c r="F538" s="5" t="s">
        <v>76</v>
      </c>
      <c r="G538" s="5" t="s">
        <v>52</v>
      </c>
      <c r="H538" s="5" t="s">
        <v>86</v>
      </c>
      <c r="I538" s="12" t="s">
        <v>118</v>
      </c>
      <c r="J538" t="s">
        <v>101</v>
      </c>
    </row>
    <row r="539" spans="1:10" x14ac:dyDescent="0.2">
      <c r="A539" s="28">
        <v>4005</v>
      </c>
      <c r="B539" s="18">
        <v>11.232876712328768</v>
      </c>
      <c r="C539" s="28" t="s">
        <v>10</v>
      </c>
      <c r="D539" s="5">
        <v>5</v>
      </c>
      <c r="E539" s="5">
        <v>0.9</v>
      </c>
      <c r="F539" s="5" t="s">
        <v>77</v>
      </c>
      <c r="G539" s="5" t="s">
        <v>51</v>
      </c>
      <c r="H539" s="5" t="s">
        <v>86</v>
      </c>
      <c r="I539" s="12" t="s">
        <v>118</v>
      </c>
      <c r="J539" t="s">
        <v>101</v>
      </c>
    </row>
    <row r="540" spans="1:10" x14ac:dyDescent="0.2">
      <c r="A540" s="28">
        <v>4005</v>
      </c>
      <c r="B540" s="18">
        <v>11.232876712328768</v>
      </c>
      <c r="C540" s="28" t="s">
        <v>10</v>
      </c>
      <c r="D540" s="5">
        <v>8</v>
      </c>
      <c r="E540" s="5">
        <v>0.85</v>
      </c>
      <c r="F540" s="5" t="s">
        <v>78</v>
      </c>
      <c r="G540" s="5" t="s">
        <v>51</v>
      </c>
      <c r="H540" s="5" t="s">
        <v>86</v>
      </c>
      <c r="I540" s="12" t="s">
        <v>118</v>
      </c>
      <c r="J540" t="s">
        <v>101</v>
      </c>
    </row>
    <row r="541" spans="1:10" x14ac:dyDescent="0.2">
      <c r="A541" s="28">
        <v>4005</v>
      </c>
      <c r="B541" s="18">
        <v>11.232876712328768</v>
      </c>
      <c r="C541" s="28" t="s">
        <v>10</v>
      </c>
      <c r="D541" s="5">
        <v>11</v>
      </c>
      <c r="E541" s="5">
        <v>0.5</v>
      </c>
      <c r="F541" s="5" t="s">
        <v>79</v>
      </c>
      <c r="G541" s="5" t="s">
        <v>51</v>
      </c>
      <c r="H541" s="5" t="s">
        <v>86</v>
      </c>
      <c r="I541" s="12" t="s">
        <v>118</v>
      </c>
      <c r="J541" t="s">
        <v>101</v>
      </c>
    </row>
    <row r="542" spans="1:10" x14ac:dyDescent="0.2">
      <c r="A542" s="28">
        <v>4006</v>
      </c>
      <c r="B542" s="18">
        <v>8.632876712328768</v>
      </c>
      <c r="C542" s="28" t="s">
        <v>9</v>
      </c>
      <c r="D542" s="5">
        <v>5</v>
      </c>
      <c r="E542" s="5">
        <v>0.65</v>
      </c>
      <c r="F542" s="5" t="s">
        <v>74</v>
      </c>
      <c r="G542" s="5" t="s">
        <v>52</v>
      </c>
      <c r="H542" s="5" t="s">
        <v>85</v>
      </c>
      <c r="I542" s="12" t="s">
        <v>118</v>
      </c>
      <c r="J542" t="s">
        <v>91</v>
      </c>
    </row>
    <row r="543" spans="1:10" x14ac:dyDescent="0.2">
      <c r="A543" s="28">
        <v>4006</v>
      </c>
      <c r="B543" s="18">
        <v>8.632876712328768</v>
      </c>
      <c r="C543" s="28" t="s">
        <v>9</v>
      </c>
      <c r="D543" s="5">
        <v>8</v>
      </c>
      <c r="E543" s="5">
        <v>0.5</v>
      </c>
      <c r="F543" s="5" t="s">
        <v>75</v>
      </c>
      <c r="G543" s="5" t="s">
        <v>52</v>
      </c>
      <c r="H543" s="5" t="s">
        <v>85</v>
      </c>
      <c r="I543" s="12" t="s">
        <v>118</v>
      </c>
      <c r="J543" t="s">
        <v>91</v>
      </c>
    </row>
    <row r="544" spans="1:10" x14ac:dyDescent="0.2">
      <c r="A544" s="28">
        <v>4006</v>
      </c>
      <c r="B544" s="18">
        <v>8.632876712328768</v>
      </c>
      <c r="C544" s="28" t="s">
        <v>9</v>
      </c>
      <c r="D544" s="5">
        <v>11</v>
      </c>
      <c r="E544" s="5">
        <v>0.6</v>
      </c>
      <c r="F544" s="5" t="s">
        <v>76</v>
      </c>
      <c r="G544" s="5" t="s">
        <v>52</v>
      </c>
      <c r="H544" s="5" t="s">
        <v>85</v>
      </c>
      <c r="I544" s="12" t="s">
        <v>118</v>
      </c>
      <c r="J544" t="s">
        <v>91</v>
      </c>
    </row>
    <row r="545" spans="1:10" x14ac:dyDescent="0.2">
      <c r="A545" s="28">
        <v>4006</v>
      </c>
      <c r="B545" s="18">
        <v>8.632876712328768</v>
      </c>
      <c r="C545" s="28" t="s">
        <v>9</v>
      </c>
      <c r="D545" s="5">
        <v>5</v>
      </c>
      <c r="E545" s="5">
        <v>0.75</v>
      </c>
      <c r="F545" s="5" t="s">
        <v>77</v>
      </c>
      <c r="G545" s="5" t="s">
        <v>51</v>
      </c>
      <c r="H545" s="5" t="s">
        <v>85</v>
      </c>
      <c r="I545" s="12" t="s">
        <v>118</v>
      </c>
      <c r="J545" t="s">
        <v>91</v>
      </c>
    </row>
    <row r="546" spans="1:10" x14ac:dyDescent="0.2">
      <c r="A546" s="28">
        <v>4006</v>
      </c>
      <c r="B546" s="18">
        <v>8.632876712328768</v>
      </c>
      <c r="C546" s="28" t="s">
        <v>9</v>
      </c>
      <c r="D546" s="5">
        <v>8</v>
      </c>
      <c r="E546" s="5">
        <v>0.75</v>
      </c>
      <c r="F546" s="5" t="s">
        <v>78</v>
      </c>
      <c r="G546" s="5" t="s">
        <v>51</v>
      </c>
      <c r="H546" s="5" t="s">
        <v>85</v>
      </c>
      <c r="I546" s="12" t="s">
        <v>118</v>
      </c>
      <c r="J546" t="s">
        <v>91</v>
      </c>
    </row>
    <row r="547" spans="1:10" x14ac:dyDescent="0.2">
      <c r="A547" s="28">
        <v>4006</v>
      </c>
      <c r="B547" s="18">
        <v>8.632876712328768</v>
      </c>
      <c r="C547" s="28" t="s">
        <v>9</v>
      </c>
      <c r="D547" s="5">
        <v>11</v>
      </c>
      <c r="E547" s="5">
        <v>0.65</v>
      </c>
      <c r="F547" s="5" t="s">
        <v>79</v>
      </c>
      <c r="G547" s="5" t="s">
        <v>51</v>
      </c>
      <c r="H547" s="5" t="s">
        <v>85</v>
      </c>
      <c r="I547" s="12" t="s">
        <v>118</v>
      </c>
      <c r="J547" t="s">
        <v>91</v>
      </c>
    </row>
    <row r="548" spans="1:10" x14ac:dyDescent="0.2">
      <c r="A548" s="28">
        <v>4007</v>
      </c>
      <c r="B548" s="18">
        <v>6.7863013698630139</v>
      </c>
      <c r="C548" s="28" t="s">
        <v>10</v>
      </c>
      <c r="D548" s="5">
        <v>5</v>
      </c>
      <c r="E548" s="5">
        <v>0.85</v>
      </c>
      <c r="F548" s="5" t="s">
        <v>74</v>
      </c>
      <c r="G548" s="5" t="s">
        <v>52</v>
      </c>
      <c r="H548" s="5" t="s">
        <v>85</v>
      </c>
      <c r="I548" s="5" t="s">
        <v>116</v>
      </c>
      <c r="J548" t="s">
        <v>91</v>
      </c>
    </row>
    <row r="549" spans="1:10" x14ac:dyDescent="0.2">
      <c r="A549" s="28">
        <v>4007</v>
      </c>
      <c r="B549" s="18">
        <v>6.7863013698630139</v>
      </c>
      <c r="C549" s="28" t="s">
        <v>10</v>
      </c>
      <c r="D549" s="5">
        <v>8</v>
      </c>
      <c r="E549" s="5">
        <v>0.75</v>
      </c>
      <c r="F549" s="5" t="s">
        <v>75</v>
      </c>
      <c r="G549" s="5" t="s">
        <v>52</v>
      </c>
      <c r="H549" s="5" t="s">
        <v>85</v>
      </c>
      <c r="I549" s="5" t="s">
        <v>116</v>
      </c>
      <c r="J549" t="s">
        <v>91</v>
      </c>
    </row>
    <row r="550" spans="1:10" x14ac:dyDescent="0.2">
      <c r="A550" s="28">
        <v>4007</v>
      </c>
      <c r="B550" s="18">
        <v>6.7863013698630139</v>
      </c>
      <c r="C550" s="28" t="s">
        <v>10</v>
      </c>
      <c r="D550" s="5">
        <v>11</v>
      </c>
      <c r="E550" s="5">
        <v>0.85</v>
      </c>
      <c r="F550" s="5" t="s">
        <v>76</v>
      </c>
      <c r="G550" s="5" t="s">
        <v>52</v>
      </c>
      <c r="H550" s="5" t="s">
        <v>85</v>
      </c>
      <c r="I550" s="5" t="s">
        <v>116</v>
      </c>
      <c r="J550" t="s">
        <v>91</v>
      </c>
    </row>
    <row r="551" spans="1:10" x14ac:dyDescent="0.2">
      <c r="A551" s="28">
        <v>4007</v>
      </c>
      <c r="B551" s="18">
        <v>6.7863013698630139</v>
      </c>
      <c r="C551" s="28" t="s">
        <v>10</v>
      </c>
      <c r="D551" s="5">
        <v>5</v>
      </c>
      <c r="E551" s="5">
        <v>0.95</v>
      </c>
      <c r="F551" s="5" t="s">
        <v>77</v>
      </c>
      <c r="G551" s="5" t="s">
        <v>51</v>
      </c>
      <c r="H551" s="5" t="s">
        <v>85</v>
      </c>
      <c r="I551" s="5" t="s">
        <v>116</v>
      </c>
      <c r="J551" t="s">
        <v>91</v>
      </c>
    </row>
    <row r="552" spans="1:10" x14ac:dyDescent="0.2">
      <c r="A552" s="28">
        <v>4007</v>
      </c>
      <c r="B552" s="18">
        <v>6.7863013698630139</v>
      </c>
      <c r="C552" s="28" t="s">
        <v>10</v>
      </c>
      <c r="D552" s="5">
        <v>8</v>
      </c>
      <c r="E552" s="5">
        <v>0.9</v>
      </c>
      <c r="F552" s="5" t="s">
        <v>78</v>
      </c>
      <c r="G552" s="5" t="s">
        <v>51</v>
      </c>
      <c r="H552" s="5" t="s">
        <v>85</v>
      </c>
      <c r="I552" s="5" t="s">
        <v>116</v>
      </c>
      <c r="J552" t="s">
        <v>91</v>
      </c>
    </row>
    <row r="553" spans="1:10" x14ac:dyDescent="0.2">
      <c r="A553" s="28">
        <v>4007</v>
      </c>
      <c r="B553" s="18">
        <v>6.7863013698630139</v>
      </c>
      <c r="C553" s="28" t="s">
        <v>10</v>
      </c>
      <c r="D553" s="5">
        <v>11</v>
      </c>
      <c r="E553" s="5">
        <v>0.85</v>
      </c>
      <c r="F553" s="5" t="s">
        <v>79</v>
      </c>
      <c r="G553" s="5" t="s">
        <v>51</v>
      </c>
      <c r="H553" s="5" t="s">
        <v>85</v>
      </c>
      <c r="I553" s="5" t="s">
        <v>116</v>
      </c>
      <c r="J553" t="s">
        <v>91</v>
      </c>
    </row>
    <row r="554" spans="1:10" x14ac:dyDescent="0.2">
      <c r="A554" s="28">
        <v>4008</v>
      </c>
      <c r="B554" s="18">
        <v>10.531506849315068</v>
      </c>
      <c r="C554" s="28" t="s">
        <v>10</v>
      </c>
      <c r="D554" s="5">
        <v>5</v>
      </c>
      <c r="E554" s="5">
        <v>0.75</v>
      </c>
      <c r="F554" s="5" t="s">
        <v>74</v>
      </c>
      <c r="G554" s="5" t="s">
        <v>52</v>
      </c>
      <c r="H554" s="5" t="s">
        <v>86</v>
      </c>
      <c r="I554" s="12" t="s">
        <v>118</v>
      </c>
      <c r="J554" t="s">
        <v>94</v>
      </c>
    </row>
    <row r="555" spans="1:10" x14ac:dyDescent="0.2">
      <c r="A555" s="28">
        <v>4008</v>
      </c>
      <c r="B555" s="18">
        <v>10.531506849315068</v>
      </c>
      <c r="C555" s="28" t="s">
        <v>10</v>
      </c>
      <c r="D555" s="5">
        <v>8</v>
      </c>
      <c r="E555" s="5">
        <v>0.95</v>
      </c>
      <c r="F555" s="5" t="s">
        <v>75</v>
      </c>
      <c r="G555" s="5" t="s">
        <v>52</v>
      </c>
      <c r="H555" s="5" t="s">
        <v>86</v>
      </c>
      <c r="I555" s="12" t="s">
        <v>118</v>
      </c>
      <c r="J555" t="s">
        <v>94</v>
      </c>
    </row>
    <row r="556" spans="1:10" x14ac:dyDescent="0.2">
      <c r="A556" s="28">
        <v>4008</v>
      </c>
      <c r="B556" s="18">
        <v>10.531506849315068</v>
      </c>
      <c r="C556" s="28" t="s">
        <v>10</v>
      </c>
      <c r="D556" s="5">
        <v>11</v>
      </c>
      <c r="E556" s="5">
        <v>0.8</v>
      </c>
      <c r="F556" s="5" t="s">
        <v>76</v>
      </c>
      <c r="G556" s="5" t="s">
        <v>52</v>
      </c>
      <c r="H556" s="5" t="s">
        <v>86</v>
      </c>
      <c r="I556" s="12" t="s">
        <v>118</v>
      </c>
      <c r="J556" t="s">
        <v>94</v>
      </c>
    </row>
    <row r="557" spans="1:10" x14ac:dyDescent="0.2">
      <c r="A557" s="28">
        <v>4008</v>
      </c>
      <c r="B557" s="18">
        <v>10.531506849315068</v>
      </c>
      <c r="C557" s="28" t="s">
        <v>10</v>
      </c>
      <c r="D557" s="5">
        <v>5</v>
      </c>
      <c r="E557" s="5">
        <v>0.9</v>
      </c>
      <c r="F557" s="5" t="s">
        <v>77</v>
      </c>
      <c r="G557" s="5" t="s">
        <v>51</v>
      </c>
      <c r="H557" s="5" t="s">
        <v>86</v>
      </c>
      <c r="I557" s="12" t="s">
        <v>118</v>
      </c>
      <c r="J557" t="s">
        <v>94</v>
      </c>
    </row>
    <row r="558" spans="1:10" x14ac:dyDescent="0.2">
      <c r="A558" s="28">
        <v>4008</v>
      </c>
      <c r="B558" s="18">
        <v>10.531506849315068</v>
      </c>
      <c r="C558" s="28" t="s">
        <v>10</v>
      </c>
      <c r="D558" s="5">
        <v>8</v>
      </c>
      <c r="E558" s="5">
        <v>0.95</v>
      </c>
      <c r="F558" s="5" t="s">
        <v>78</v>
      </c>
      <c r="G558" s="5" t="s">
        <v>51</v>
      </c>
      <c r="H558" s="5" t="s">
        <v>86</v>
      </c>
      <c r="I558" s="12" t="s">
        <v>118</v>
      </c>
      <c r="J558" t="s">
        <v>94</v>
      </c>
    </row>
    <row r="559" spans="1:10" x14ac:dyDescent="0.2">
      <c r="A559" s="28">
        <v>4008</v>
      </c>
      <c r="B559" s="18">
        <v>10.531506849315068</v>
      </c>
      <c r="C559" s="28" t="s">
        <v>10</v>
      </c>
      <c r="D559" s="5">
        <v>11</v>
      </c>
      <c r="E559" s="5">
        <v>0.75</v>
      </c>
      <c r="F559" s="5" t="s">
        <v>79</v>
      </c>
      <c r="G559" s="5" t="s">
        <v>51</v>
      </c>
      <c r="H559" s="5" t="s">
        <v>86</v>
      </c>
      <c r="I559" s="12" t="s">
        <v>118</v>
      </c>
      <c r="J559" t="s">
        <v>94</v>
      </c>
    </row>
    <row r="560" spans="1:10" x14ac:dyDescent="0.2">
      <c r="A560" s="28">
        <v>4009</v>
      </c>
      <c r="B560" s="18">
        <v>5.4082191780821915</v>
      </c>
      <c r="C560" s="28" t="s">
        <v>10</v>
      </c>
      <c r="D560" s="5">
        <v>5</v>
      </c>
      <c r="E560" s="5">
        <v>0.75</v>
      </c>
      <c r="F560" s="5" t="s">
        <v>74</v>
      </c>
      <c r="G560" s="5" t="s">
        <v>52</v>
      </c>
      <c r="H560" s="5" t="s">
        <v>85</v>
      </c>
      <c r="I560" s="5" t="s">
        <v>116</v>
      </c>
      <c r="J560" t="s">
        <v>94</v>
      </c>
    </row>
    <row r="561" spans="1:10" x14ac:dyDescent="0.2">
      <c r="A561" s="28">
        <v>4009</v>
      </c>
      <c r="B561" s="18">
        <v>5.4082191780821915</v>
      </c>
      <c r="C561" s="28" t="s">
        <v>10</v>
      </c>
      <c r="D561" s="5">
        <v>8</v>
      </c>
      <c r="E561" s="5">
        <v>0.6</v>
      </c>
      <c r="F561" s="5" t="s">
        <v>75</v>
      </c>
      <c r="G561" s="5" t="s">
        <v>52</v>
      </c>
      <c r="H561" s="5" t="s">
        <v>85</v>
      </c>
      <c r="I561" s="5" t="s">
        <v>116</v>
      </c>
      <c r="J561" t="s">
        <v>94</v>
      </c>
    </row>
    <row r="562" spans="1:10" x14ac:dyDescent="0.2">
      <c r="A562" s="28">
        <v>4009</v>
      </c>
      <c r="B562" s="18">
        <v>5.4082191780821915</v>
      </c>
      <c r="C562" s="28" t="s">
        <v>10</v>
      </c>
      <c r="D562" s="5">
        <v>11</v>
      </c>
      <c r="E562" s="5">
        <v>0.4</v>
      </c>
      <c r="F562" s="5" t="s">
        <v>76</v>
      </c>
      <c r="G562" s="5" t="s">
        <v>52</v>
      </c>
      <c r="H562" s="5" t="s">
        <v>85</v>
      </c>
      <c r="I562" s="5" t="s">
        <v>116</v>
      </c>
      <c r="J562" t="s">
        <v>94</v>
      </c>
    </row>
    <row r="563" spans="1:10" x14ac:dyDescent="0.2">
      <c r="A563" s="28">
        <v>4009</v>
      </c>
      <c r="B563" s="18">
        <v>5.4082191780821915</v>
      </c>
      <c r="C563" s="28" t="s">
        <v>10</v>
      </c>
      <c r="D563" s="5">
        <v>5</v>
      </c>
      <c r="E563" s="5">
        <v>0.75</v>
      </c>
      <c r="F563" s="5" t="s">
        <v>77</v>
      </c>
      <c r="G563" s="5" t="s">
        <v>51</v>
      </c>
      <c r="H563" s="5" t="s">
        <v>85</v>
      </c>
      <c r="I563" s="5" t="s">
        <v>116</v>
      </c>
      <c r="J563" t="s">
        <v>94</v>
      </c>
    </row>
    <row r="564" spans="1:10" x14ac:dyDescent="0.2">
      <c r="A564" s="28">
        <v>4009</v>
      </c>
      <c r="B564" s="18">
        <v>5.4082191780821915</v>
      </c>
      <c r="C564" s="28" t="s">
        <v>10</v>
      </c>
      <c r="D564" s="5">
        <v>8</v>
      </c>
      <c r="E564" s="5">
        <v>0.6</v>
      </c>
      <c r="F564" s="5" t="s">
        <v>78</v>
      </c>
      <c r="G564" s="5" t="s">
        <v>51</v>
      </c>
      <c r="H564" s="5" t="s">
        <v>85</v>
      </c>
      <c r="I564" s="5" t="s">
        <v>116</v>
      </c>
      <c r="J564" t="s">
        <v>94</v>
      </c>
    </row>
    <row r="565" spans="1:10" x14ac:dyDescent="0.2">
      <c r="A565" s="28">
        <v>4009</v>
      </c>
      <c r="B565" s="18">
        <v>5.4082191780821915</v>
      </c>
      <c r="C565" s="28" t="s">
        <v>10</v>
      </c>
      <c r="D565" s="5">
        <v>11</v>
      </c>
      <c r="E565" s="5">
        <v>0.6</v>
      </c>
      <c r="F565" s="5" t="s">
        <v>79</v>
      </c>
      <c r="G565" s="5" t="s">
        <v>51</v>
      </c>
      <c r="H565" s="5" t="s">
        <v>85</v>
      </c>
      <c r="I565" s="5" t="s">
        <v>116</v>
      </c>
      <c r="J565" t="s">
        <v>94</v>
      </c>
    </row>
    <row r="566" spans="1:10" x14ac:dyDescent="0.2">
      <c r="A566" s="28">
        <v>4012</v>
      </c>
      <c r="B566" s="18">
        <v>9.0356164383561648</v>
      </c>
      <c r="C566" s="28" t="s">
        <v>10</v>
      </c>
      <c r="D566" s="5">
        <v>5</v>
      </c>
      <c r="E566" s="5">
        <v>0.8</v>
      </c>
      <c r="F566" s="5" t="s">
        <v>74</v>
      </c>
      <c r="G566" s="5" t="s">
        <v>52</v>
      </c>
      <c r="H566" s="5" t="s">
        <v>86</v>
      </c>
      <c r="I566" s="12" t="s">
        <v>118</v>
      </c>
      <c r="J566" t="s">
        <v>91</v>
      </c>
    </row>
    <row r="567" spans="1:10" x14ac:dyDescent="0.2">
      <c r="A567" s="28">
        <v>4012</v>
      </c>
      <c r="B567" s="18">
        <v>9.0356164383561648</v>
      </c>
      <c r="C567" s="28" t="s">
        <v>10</v>
      </c>
      <c r="D567" s="5">
        <v>8</v>
      </c>
      <c r="E567" s="5">
        <v>0.75</v>
      </c>
      <c r="F567" s="5" t="s">
        <v>75</v>
      </c>
      <c r="G567" s="5" t="s">
        <v>52</v>
      </c>
      <c r="H567" s="5" t="s">
        <v>86</v>
      </c>
      <c r="I567" s="12" t="s">
        <v>118</v>
      </c>
      <c r="J567" t="s">
        <v>91</v>
      </c>
    </row>
    <row r="568" spans="1:10" x14ac:dyDescent="0.2">
      <c r="A568" s="28">
        <v>4012</v>
      </c>
      <c r="B568" s="18">
        <v>9.0356164383561648</v>
      </c>
      <c r="C568" s="28" t="s">
        <v>10</v>
      </c>
      <c r="D568" s="5">
        <v>11</v>
      </c>
      <c r="E568" s="5">
        <v>0.6</v>
      </c>
      <c r="F568" s="5" t="s">
        <v>76</v>
      </c>
      <c r="G568" s="5" t="s">
        <v>52</v>
      </c>
      <c r="H568" s="5" t="s">
        <v>86</v>
      </c>
      <c r="I568" s="12" t="s">
        <v>118</v>
      </c>
      <c r="J568" t="s">
        <v>91</v>
      </c>
    </row>
    <row r="569" spans="1:10" x14ac:dyDescent="0.2">
      <c r="A569" s="28">
        <v>4012</v>
      </c>
      <c r="B569" s="18">
        <v>9.0356164383561648</v>
      </c>
      <c r="C569" s="28" t="s">
        <v>10</v>
      </c>
      <c r="D569" s="5">
        <v>5</v>
      </c>
      <c r="E569" s="5">
        <v>0.75</v>
      </c>
      <c r="F569" s="5" t="s">
        <v>77</v>
      </c>
      <c r="G569" s="5" t="s">
        <v>51</v>
      </c>
      <c r="H569" s="5" t="s">
        <v>86</v>
      </c>
      <c r="I569" s="12" t="s">
        <v>118</v>
      </c>
      <c r="J569" t="s">
        <v>91</v>
      </c>
    </row>
    <row r="570" spans="1:10" x14ac:dyDescent="0.2">
      <c r="A570" s="28">
        <v>4012</v>
      </c>
      <c r="B570" s="18">
        <v>9.0356164383561648</v>
      </c>
      <c r="C570" s="28" t="s">
        <v>10</v>
      </c>
      <c r="D570" s="5">
        <v>8</v>
      </c>
      <c r="E570" s="5">
        <v>0.85</v>
      </c>
      <c r="F570" s="5" t="s">
        <v>78</v>
      </c>
      <c r="G570" s="5" t="s">
        <v>51</v>
      </c>
      <c r="H570" s="5" t="s">
        <v>86</v>
      </c>
      <c r="I570" s="12" t="s">
        <v>118</v>
      </c>
      <c r="J570" t="s">
        <v>91</v>
      </c>
    </row>
    <row r="571" spans="1:10" x14ac:dyDescent="0.2">
      <c r="A571" s="28">
        <v>4012</v>
      </c>
      <c r="B571" s="18">
        <v>9.0356164383561648</v>
      </c>
      <c r="C571" s="28" t="s">
        <v>10</v>
      </c>
      <c r="D571" s="5">
        <v>11</v>
      </c>
      <c r="E571" s="5">
        <v>0.5</v>
      </c>
      <c r="F571" s="5" t="s">
        <v>79</v>
      </c>
      <c r="G571" s="5" t="s">
        <v>51</v>
      </c>
      <c r="H571" s="5" t="s">
        <v>86</v>
      </c>
      <c r="I571" s="12" t="s">
        <v>118</v>
      </c>
      <c r="J571" t="s">
        <v>91</v>
      </c>
    </row>
    <row r="572" spans="1:10" x14ac:dyDescent="0.2">
      <c r="A572" s="28">
        <v>4013</v>
      </c>
      <c r="B572" s="18">
        <v>8.4876712328767123</v>
      </c>
      <c r="C572" s="28" t="s">
        <v>10</v>
      </c>
      <c r="D572" s="5">
        <v>5</v>
      </c>
      <c r="E572" s="5">
        <v>0.75</v>
      </c>
      <c r="F572" s="5" t="s">
        <v>74</v>
      </c>
      <c r="G572" s="5" t="s">
        <v>52</v>
      </c>
      <c r="H572" s="5" t="s">
        <v>85</v>
      </c>
      <c r="I572" s="12" t="s">
        <v>118</v>
      </c>
      <c r="J572" t="s">
        <v>91</v>
      </c>
    </row>
    <row r="573" spans="1:10" x14ac:dyDescent="0.2">
      <c r="A573" s="28">
        <v>4013</v>
      </c>
      <c r="B573" s="18">
        <v>8.4876712328767123</v>
      </c>
      <c r="C573" s="28" t="s">
        <v>10</v>
      </c>
      <c r="D573" s="5">
        <v>8</v>
      </c>
      <c r="E573" s="5">
        <v>0.55000000000000004</v>
      </c>
      <c r="F573" s="5" t="s">
        <v>75</v>
      </c>
      <c r="G573" s="5" t="s">
        <v>52</v>
      </c>
      <c r="H573" s="5" t="s">
        <v>85</v>
      </c>
      <c r="I573" s="12" t="s">
        <v>118</v>
      </c>
      <c r="J573" t="s">
        <v>91</v>
      </c>
    </row>
    <row r="574" spans="1:10" x14ac:dyDescent="0.2">
      <c r="A574" s="28">
        <v>4013</v>
      </c>
      <c r="B574" s="18">
        <v>8.4876712328767123</v>
      </c>
      <c r="C574" s="28" t="s">
        <v>10</v>
      </c>
      <c r="D574" s="5">
        <v>11</v>
      </c>
      <c r="E574" s="5">
        <v>0.4</v>
      </c>
      <c r="F574" s="5" t="s">
        <v>76</v>
      </c>
      <c r="G574" s="5" t="s">
        <v>52</v>
      </c>
      <c r="H574" s="5" t="s">
        <v>85</v>
      </c>
      <c r="I574" s="12" t="s">
        <v>118</v>
      </c>
      <c r="J574" t="s">
        <v>91</v>
      </c>
    </row>
    <row r="575" spans="1:10" x14ac:dyDescent="0.2">
      <c r="A575" s="28">
        <v>4013</v>
      </c>
      <c r="B575" s="18">
        <v>8.4876712328767123</v>
      </c>
      <c r="C575" s="28" t="s">
        <v>10</v>
      </c>
      <c r="D575" s="5">
        <v>5</v>
      </c>
      <c r="E575" s="5">
        <v>0.6</v>
      </c>
      <c r="F575" s="5" t="s">
        <v>77</v>
      </c>
      <c r="G575" s="5" t="s">
        <v>51</v>
      </c>
      <c r="H575" s="5" t="s">
        <v>85</v>
      </c>
      <c r="I575" s="12" t="s">
        <v>118</v>
      </c>
      <c r="J575" t="s">
        <v>91</v>
      </c>
    </row>
    <row r="576" spans="1:10" x14ac:dyDescent="0.2">
      <c r="A576" s="28">
        <v>4013</v>
      </c>
      <c r="B576" s="18">
        <v>8.4876712328767123</v>
      </c>
      <c r="C576" s="28" t="s">
        <v>10</v>
      </c>
      <c r="D576" s="5">
        <v>8</v>
      </c>
      <c r="E576" s="5">
        <v>0.45</v>
      </c>
      <c r="F576" s="5" t="s">
        <v>78</v>
      </c>
      <c r="G576" s="5" t="s">
        <v>51</v>
      </c>
      <c r="H576" s="5" t="s">
        <v>85</v>
      </c>
      <c r="I576" s="12" t="s">
        <v>118</v>
      </c>
      <c r="J576" t="s">
        <v>91</v>
      </c>
    </row>
    <row r="577" spans="1:10" x14ac:dyDescent="0.2">
      <c r="A577" s="28">
        <v>4013</v>
      </c>
      <c r="B577" s="18">
        <v>8.4876712328767123</v>
      </c>
      <c r="C577" s="28" t="s">
        <v>10</v>
      </c>
      <c r="D577" s="5">
        <v>11</v>
      </c>
      <c r="E577" s="5">
        <v>0.5</v>
      </c>
      <c r="F577" s="5" t="s">
        <v>79</v>
      </c>
      <c r="G577" s="5" t="s">
        <v>51</v>
      </c>
      <c r="H577" s="5" t="s">
        <v>85</v>
      </c>
      <c r="I577" s="12" t="s">
        <v>118</v>
      </c>
      <c r="J577" t="s">
        <v>91</v>
      </c>
    </row>
    <row r="578" spans="1:10" x14ac:dyDescent="0.2">
      <c r="A578" s="28">
        <v>4014</v>
      </c>
      <c r="B578" s="18">
        <v>6.3561643835616435</v>
      </c>
      <c r="C578" s="28" t="s">
        <v>10</v>
      </c>
      <c r="D578" s="5">
        <v>5</v>
      </c>
      <c r="E578" s="5">
        <v>0.6</v>
      </c>
      <c r="F578" s="5" t="s">
        <v>74</v>
      </c>
      <c r="G578" s="5" t="s">
        <v>52</v>
      </c>
      <c r="H578" s="5" t="s">
        <v>85</v>
      </c>
      <c r="I578" s="5" t="s">
        <v>116</v>
      </c>
      <c r="J578" t="s">
        <v>96</v>
      </c>
    </row>
    <row r="579" spans="1:10" x14ac:dyDescent="0.2">
      <c r="A579" s="28">
        <v>4014</v>
      </c>
      <c r="B579" s="18">
        <v>6.3561643835616435</v>
      </c>
      <c r="C579" s="28" t="s">
        <v>10</v>
      </c>
      <c r="D579" s="5">
        <v>8</v>
      </c>
      <c r="E579" s="5">
        <v>0.55000000000000004</v>
      </c>
      <c r="F579" s="5" t="s">
        <v>75</v>
      </c>
      <c r="G579" s="5" t="s">
        <v>52</v>
      </c>
      <c r="H579" s="5" t="s">
        <v>85</v>
      </c>
      <c r="I579" s="5" t="s">
        <v>116</v>
      </c>
      <c r="J579" t="s">
        <v>96</v>
      </c>
    </row>
    <row r="580" spans="1:10" x14ac:dyDescent="0.2">
      <c r="A580" s="28">
        <v>4014</v>
      </c>
      <c r="B580" s="18">
        <v>6.3561643835616435</v>
      </c>
      <c r="C580" s="28" t="s">
        <v>10</v>
      </c>
      <c r="D580" s="5">
        <v>11</v>
      </c>
      <c r="E580" s="5">
        <v>0.4</v>
      </c>
      <c r="F580" s="5" t="s">
        <v>76</v>
      </c>
      <c r="G580" s="5" t="s">
        <v>52</v>
      </c>
      <c r="H580" s="5" t="s">
        <v>85</v>
      </c>
      <c r="I580" s="5" t="s">
        <v>116</v>
      </c>
      <c r="J580" t="s">
        <v>96</v>
      </c>
    </row>
    <row r="581" spans="1:10" x14ac:dyDescent="0.2">
      <c r="A581" s="28">
        <v>4014</v>
      </c>
      <c r="B581" s="18">
        <v>6.3561643835616435</v>
      </c>
      <c r="C581" s="28" t="s">
        <v>10</v>
      </c>
      <c r="D581" s="5">
        <v>5</v>
      </c>
      <c r="E581" s="5">
        <v>0.8</v>
      </c>
      <c r="F581" s="5" t="s">
        <v>77</v>
      </c>
      <c r="G581" s="5" t="s">
        <v>51</v>
      </c>
      <c r="H581" s="5" t="s">
        <v>85</v>
      </c>
      <c r="I581" s="5" t="s">
        <v>116</v>
      </c>
      <c r="J581" t="s">
        <v>96</v>
      </c>
    </row>
    <row r="582" spans="1:10" x14ac:dyDescent="0.2">
      <c r="A582" s="28">
        <v>4014</v>
      </c>
      <c r="B582" s="18">
        <v>6.3561643835616435</v>
      </c>
      <c r="C582" s="28" t="s">
        <v>10</v>
      </c>
      <c r="D582" s="5">
        <v>8</v>
      </c>
      <c r="E582" s="5">
        <v>0.95</v>
      </c>
      <c r="F582" s="5" t="s">
        <v>78</v>
      </c>
      <c r="G582" s="5" t="s">
        <v>51</v>
      </c>
      <c r="H582" s="5" t="s">
        <v>85</v>
      </c>
      <c r="I582" s="5" t="s">
        <v>116</v>
      </c>
      <c r="J582" t="s">
        <v>96</v>
      </c>
    </row>
    <row r="583" spans="1:10" x14ac:dyDescent="0.2">
      <c r="A583" s="28">
        <v>4014</v>
      </c>
      <c r="B583" s="18">
        <v>6.3561643835616435</v>
      </c>
      <c r="C583" s="28" t="s">
        <v>10</v>
      </c>
      <c r="D583" s="5">
        <v>11</v>
      </c>
      <c r="E583" s="5">
        <v>0.45</v>
      </c>
      <c r="F583" s="5" t="s">
        <v>79</v>
      </c>
      <c r="G583" s="5" t="s">
        <v>51</v>
      </c>
      <c r="H583" s="5" t="s">
        <v>85</v>
      </c>
      <c r="I583" s="5" t="s">
        <v>116</v>
      </c>
      <c r="J583" t="s">
        <v>96</v>
      </c>
    </row>
    <row r="584" spans="1:10" x14ac:dyDescent="0.2">
      <c r="A584" s="28">
        <v>4015</v>
      </c>
      <c r="B584" s="18">
        <v>10.202739726027398</v>
      </c>
      <c r="C584" s="28" t="s">
        <v>9</v>
      </c>
      <c r="D584" s="5">
        <v>5</v>
      </c>
      <c r="E584" s="5">
        <v>0.6</v>
      </c>
      <c r="F584" s="5" t="s">
        <v>74</v>
      </c>
      <c r="G584" s="5" t="s">
        <v>52</v>
      </c>
      <c r="H584" s="5" t="s">
        <v>86</v>
      </c>
      <c r="I584" s="12" t="s">
        <v>118</v>
      </c>
      <c r="J584" s="22" t="s">
        <v>96</v>
      </c>
    </row>
    <row r="585" spans="1:10" x14ac:dyDescent="0.2">
      <c r="A585" s="28">
        <v>4015</v>
      </c>
      <c r="B585" s="18">
        <v>10.202739726027398</v>
      </c>
      <c r="C585" s="28" t="s">
        <v>9</v>
      </c>
      <c r="D585" s="5">
        <v>8</v>
      </c>
      <c r="E585" s="5">
        <v>0.8</v>
      </c>
      <c r="F585" s="5" t="s">
        <v>75</v>
      </c>
      <c r="G585" s="5" t="s">
        <v>52</v>
      </c>
      <c r="H585" s="5" t="s">
        <v>86</v>
      </c>
      <c r="I585" s="12" t="s">
        <v>118</v>
      </c>
      <c r="J585" s="22" t="s">
        <v>96</v>
      </c>
    </row>
    <row r="586" spans="1:10" x14ac:dyDescent="0.2">
      <c r="A586" s="28">
        <v>4015</v>
      </c>
      <c r="B586" s="18">
        <v>10.202739726027398</v>
      </c>
      <c r="C586" s="28" t="s">
        <v>9</v>
      </c>
      <c r="D586" s="5">
        <v>11</v>
      </c>
      <c r="E586" s="5">
        <v>0.6</v>
      </c>
      <c r="F586" s="5" t="s">
        <v>76</v>
      </c>
      <c r="G586" s="5" t="s">
        <v>52</v>
      </c>
      <c r="H586" s="5" t="s">
        <v>86</v>
      </c>
      <c r="I586" s="12" t="s">
        <v>118</v>
      </c>
      <c r="J586" s="22" t="s">
        <v>96</v>
      </c>
    </row>
    <row r="587" spans="1:10" x14ac:dyDescent="0.2">
      <c r="A587" s="28">
        <v>4015</v>
      </c>
      <c r="B587" s="18">
        <v>10.202739726027398</v>
      </c>
      <c r="C587" s="28" t="s">
        <v>9</v>
      </c>
      <c r="D587" s="5">
        <v>5</v>
      </c>
      <c r="E587" s="5">
        <v>0.95</v>
      </c>
      <c r="F587" s="5" t="s">
        <v>77</v>
      </c>
      <c r="G587" s="5" t="s">
        <v>51</v>
      </c>
      <c r="H587" s="5" t="s">
        <v>86</v>
      </c>
      <c r="I587" s="12" t="s">
        <v>118</v>
      </c>
      <c r="J587" s="22" t="s">
        <v>96</v>
      </c>
    </row>
    <row r="588" spans="1:10" x14ac:dyDescent="0.2">
      <c r="A588" s="28">
        <v>4015</v>
      </c>
      <c r="B588" s="18">
        <v>10.202739726027398</v>
      </c>
      <c r="C588" s="28" t="s">
        <v>9</v>
      </c>
      <c r="D588" s="5">
        <v>8</v>
      </c>
      <c r="E588" s="5">
        <v>0.85</v>
      </c>
      <c r="F588" s="5" t="s">
        <v>78</v>
      </c>
      <c r="G588" s="5" t="s">
        <v>51</v>
      </c>
      <c r="H588" s="5" t="s">
        <v>86</v>
      </c>
      <c r="I588" s="12" t="s">
        <v>118</v>
      </c>
      <c r="J588" s="22" t="s">
        <v>96</v>
      </c>
    </row>
    <row r="589" spans="1:10" x14ac:dyDescent="0.2">
      <c r="A589" s="28">
        <v>4015</v>
      </c>
      <c r="B589" s="18">
        <v>10.202739726027398</v>
      </c>
      <c r="C589" s="28" t="s">
        <v>9</v>
      </c>
      <c r="D589" s="5">
        <v>11</v>
      </c>
      <c r="E589" s="5">
        <v>0.8</v>
      </c>
      <c r="F589" s="5" t="s">
        <v>79</v>
      </c>
      <c r="G589" s="5" t="s">
        <v>51</v>
      </c>
      <c r="H589" s="5" t="s">
        <v>86</v>
      </c>
      <c r="I589" s="12" t="s">
        <v>118</v>
      </c>
      <c r="J589" s="22" t="s">
        <v>96</v>
      </c>
    </row>
    <row r="590" spans="1:10" x14ac:dyDescent="0.2">
      <c r="A590" s="28">
        <v>4017</v>
      </c>
      <c r="B590" s="18">
        <v>5.3397260273972602</v>
      </c>
      <c r="C590" s="28" t="s">
        <v>10</v>
      </c>
      <c r="D590" s="5">
        <v>5</v>
      </c>
      <c r="E590" s="5">
        <v>0.6</v>
      </c>
      <c r="F590" s="5" t="s">
        <v>74</v>
      </c>
      <c r="G590" s="5" t="s">
        <v>52</v>
      </c>
      <c r="H590" s="5" t="s">
        <v>85</v>
      </c>
      <c r="I590" s="5" t="s">
        <v>116</v>
      </c>
      <c r="J590" t="s">
        <v>96</v>
      </c>
    </row>
    <row r="591" spans="1:10" x14ac:dyDescent="0.2">
      <c r="A591" s="28">
        <v>4017</v>
      </c>
      <c r="B591" s="18">
        <v>5.3397260273972602</v>
      </c>
      <c r="C591" s="28" t="s">
        <v>10</v>
      </c>
      <c r="D591" s="5">
        <v>8</v>
      </c>
      <c r="E591" s="5">
        <v>0.5</v>
      </c>
      <c r="F591" s="5" t="s">
        <v>75</v>
      </c>
      <c r="G591" s="5" t="s">
        <v>52</v>
      </c>
      <c r="H591" s="5" t="s">
        <v>85</v>
      </c>
      <c r="I591" s="5" t="s">
        <v>116</v>
      </c>
      <c r="J591" t="s">
        <v>96</v>
      </c>
    </row>
    <row r="592" spans="1:10" x14ac:dyDescent="0.2">
      <c r="A592" s="28">
        <v>4017</v>
      </c>
      <c r="B592" s="18">
        <v>5.3397260273972602</v>
      </c>
      <c r="C592" s="28" t="s">
        <v>10</v>
      </c>
      <c r="D592" s="5">
        <v>11</v>
      </c>
      <c r="E592" s="5">
        <v>0.6</v>
      </c>
      <c r="F592" s="5" t="s">
        <v>76</v>
      </c>
      <c r="G592" s="5" t="s">
        <v>52</v>
      </c>
      <c r="H592" s="5" t="s">
        <v>85</v>
      </c>
      <c r="I592" s="5" t="s">
        <v>116</v>
      </c>
      <c r="J592" t="s">
        <v>96</v>
      </c>
    </row>
    <row r="593" spans="1:10" x14ac:dyDescent="0.2">
      <c r="A593" s="28">
        <v>4017</v>
      </c>
      <c r="B593" s="18">
        <v>5.3397260273972602</v>
      </c>
      <c r="C593" s="28" t="s">
        <v>10</v>
      </c>
      <c r="D593" s="5">
        <v>5</v>
      </c>
      <c r="E593" s="5">
        <v>0.9</v>
      </c>
      <c r="F593" s="5" t="s">
        <v>77</v>
      </c>
      <c r="G593" s="5" t="s">
        <v>51</v>
      </c>
      <c r="H593" s="5" t="s">
        <v>85</v>
      </c>
      <c r="I593" s="5" t="s">
        <v>116</v>
      </c>
      <c r="J593" t="s">
        <v>96</v>
      </c>
    </row>
    <row r="594" spans="1:10" x14ac:dyDescent="0.2">
      <c r="A594" s="28">
        <v>4017</v>
      </c>
      <c r="B594" s="18">
        <v>5.3397260273972602</v>
      </c>
      <c r="C594" s="28" t="s">
        <v>10</v>
      </c>
      <c r="D594" s="5">
        <v>8</v>
      </c>
      <c r="E594" s="5">
        <v>0.6</v>
      </c>
      <c r="F594" s="5" t="s">
        <v>78</v>
      </c>
      <c r="G594" s="5" t="s">
        <v>51</v>
      </c>
      <c r="H594" s="5" t="s">
        <v>85</v>
      </c>
      <c r="I594" s="5" t="s">
        <v>116</v>
      </c>
      <c r="J594" t="s">
        <v>96</v>
      </c>
    </row>
    <row r="595" spans="1:10" x14ac:dyDescent="0.2">
      <c r="A595" s="28">
        <v>4017</v>
      </c>
      <c r="B595" s="18">
        <v>5.3397260273972602</v>
      </c>
      <c r="C595" s="28" t="s">
        <v>10</v>
      </c>
      <c r="D595" s="5">
        <v>11</v>
      </c>
      <c r="E595" s="5">
        <v>0.75</v>
      </c>
      <c r="F595" s="5" t="s">
        <v>79</v>
      </c>
      <c r="G595" s="5" t="s">
        <v>51</v>
      </c>
      <c r="H595" s="5" t="s">
        <v>85</v>
      </c>
      <c r="I595" s="5" t="s">
        <v>116</v>
      </c>
      <c r="J595" t="s">
        <v>96</v>
      </c>
    </row>
    <row r="596" spans="1:10" x14ac:dyDescent="0.2">
      <c r="A596" s="28">
        <v>4018</v>
      </c>
      <c r="B596" s="18">
        <v>6.3863013698630136</v>
      </c>
      <c r="C596" s="28" t="s">
        <v>10</v>
      </c>
      <c r="D596" s="5">
        <v>5</v>
      </c>
      <c r="E596" s="5">
        <v>0.95</v>
      </c>
      <c r="F596" s="5" t="s">
        <v>74</v>
      </c>
      <c r="G596" s="5" t="s">
        <v>52</v>
      </c>
      <c r="H596" s="5" t="s">
        <v>85</v>
      </c>
      <c r="I596" s="5" t="s">
        <v>116</v>
      </c>
      <c r="J596" t="s">
        <v>94</v>
      </c>
    </row>
    <row r="597" spans="1:10" x14ac:dyDescent="0.2">
      <c r="A597" s="28">
        <v>4018</v>
      </c>
      <c r="B597" s="18">
        <v>6.3863013698630136</v>
      </c>
      <c r="C597" s="28" t="s">
        <v>10</v>
      </c>
      <c r="D597" s="5">
        <v>8</v>
      </c>
      <c r="E597" s="5">
        <v>0.7</v>
      </c>
      <c r="F597" s="5" t="s">
        <v>75</v>
      </c>
      <c r="G597" s="5" t="s">
        <v>52</v>
      </c>
      <c r="H597" s="5" t="s">
        <v>85</v>
      </c>
      <c r="I597" s="5" t="s">
        <v>116</v>
      </c>
      <c r="J597" t="s">
        <v>94</v>
      </c>
    </row>
    <row r="598" spans="1:10" x14ac:dyDescent="0.2">
      <c r="A598" s="28">
        <v>4018</v>
      </c>
      <c r="B598" s="18">
        <v>6.3863013698630136</v>
      </c>
      <c r="C598" s="28" t="s">
        <v>10</v>
      </c>
      <c r="D598" s="5">
        <v>11</v>
      </c>
      <c r="E598" s="5">
        <v>0.75</v>
      </c>
      <c r="F598" s="5" t="s">
        <v>76</v>
      </c>
      <c r="G598" s="5" t="s">
        <v>52</v>
      </c>
      <c r="H598" s="5" t="s">
        <v>85</v>
      </c>
      <c r="I598" s="5" t="s">
        <v>116</v>
      </c>
      <c r="J598" t="s">
        <v>94</v>
      </c>
    </row>
    <row r="599" spans="1:10" x14ac:dyDescent="0.2">
      <c r="A599" s="28">
        <v>4018</v>
      </c>
      <c r="B599" s="18">
        <v>6.3863013698630136</v>
      </c>
      <c r="C599" s="28" t="s">
        <v>10</v>
      </c>
      <c r="D599" s="5">
        <v>5</v>
      </c>
      <c r="E599" s="5">
        <v>0.8</v>
      </c>
      <c r="F599" s="5" t="s">
        <v>77</v>
      </c>
      <c r="G599" s="5" t="s">
        <v>51</v>
      </c>
      <c r="H599" s="5" t="s">
        <v>85</v>
      </c>
      <c r="I599" s="5" t="s">
        <v>116</v>
      </c>
      <c r="J599" t="s">
        <v>94</v>
      </c>
    </row>
    <row r="600" spans="1:10" x14ac:dyDescent="0.2">
      <c r="A600" s="28">
        <v>4018</v>
      </c>
      <c r="B600" s="18">
        <v>6.3863013698630136</v>
      </c>
      <c r="C600" s="28" t="s">
        <v>10</v>
      </c>
      <c r="D600" s="5">
        <v>8</v>
      </c>
      <c r="E600" s="5">
        <v>0.8</v>
      </c>
      <c r="F600" s="5" t="s">
        <v>78</v>
      </c>
      <c r="G600" s="5" t="s">
        <v>51</v>
      </c>
      <c r="H600" s="5" t="s">
        <v>85</v>
      </c>
      <c r="I600" s="5" t="s">
        <v>116</v>
      </c>
      <c r="J600" t="s">
        <v>94</v>
      </c>
    </row>
    <row r="601" spans="1:10" x14ac:dyDescent="0.2">
      <c r="A601" s="28">
        <v>4018</v>
      </c>
      <c r="B601" s="18">
        <v>6.3863013698630136</v>
      </c>
      <c r="C601" s="28" t="s">
        <v>10</v>
      </c>
      <c r="D601" s="5">
        <v>11</v>
      </c>
      <c r="E601" s="5">
        <v>0.75</v>
      </c>
      <c r="F601" s="5" t="s">
        <v>79</v>
      </c>
      <c r="G601" s="5" t="s">
        <v>51</v>
      </c>
      <c r="H601" s="5" t="s">
        <v>85</v>
      </c>
      <c r="I601" s="5" t="s">
        <v>116</v>
      </c>
      <c r="J601" t="s">
        <v>94</v>
      </c>
    </row>
    <row r="602" spans="1:10" x14ac:dyDescent="0.2">
      <c r="A602" s="28">
        <v>4022</v>
      </c>
      <c r="B602" s="18">
        <v>5.5342465753424657</v>
      </c>
      <c r="C602" s="28" t="s">
        <v>10</v>
      </c>
      <c r="D602" s="5">
        <v>5</v>
      </c>
      <c r="E602" s="5">
        <v>0.85</v>
      </c>
      <c r="F602" s="5" t="s">
        <v>74</v>
      </c>
      <c r="G602" s="5" t="s">
        <v>52</v>
      </c>
      <c r="H602" s="5" t="s">
        <v>85</v>
      </c>
      <c r="I602" s="5" t="s">
        <v>116</v>
      </c>
      <c r="J602" t="s">
        <v>98</v>
      </c>
    </row>
    <row r="603" spans="1:10" x14ac:dyDescent="0.2">
      <c r="A603" s="28">
        <v>4022</v>
      </c>
      <c r="B603" s="18">
        <v>5.5342465753424657</v>
      </c>
      <c r="C603" s="28" t="s">
        <v>10</v>
      </c>
      <c r="D603" s="5">
        <v>8</v>
      </c>
      <c r="E603" s="5">
        <v>0.85</v>
      </c>
      <c r="F603" s="5" t="s">
        <v>75</v>
      </c>
      <c r="G603" s="5" t="s">
        <v>52</v>
      </c>
      <c r="H603" s="5" t="s">
        <v>85</v>
      </c>
      <c r="I603" s="5" t="s">
        <v>116</v>
      </c>
      <c r="J603" t="s">
        <v>98</v>
      </c>
    </row>
    <row r="604" spans="1:10" x14ac:dyDescent="0.2">
      <c r="A604" s="28">
        <v>4022</v>
      </c>
      <c r="B604" s="18">
        <v>5.5342465753424657</v>
      </c>
      <c r="C604" s="28" t="s">
        <v>10</v>
      </c>
      <c r="D604" s="5">
        <v>11</v>
      </c>
      <c r="E604" s="5">
        <v>0.45</v>
      </c>
      <c r="F604" s="5" t="s">
        <v>76</v>
      </c>
      <c r="G604" s="5" t="s">
        <v>52</v>
      </c>
      <c r="H604" s="5" t="s">
        <v>85</v>
      </c>
      <c r="I604" s="5" t="s">
        <v>116</v>
      </c>
      <c r="J604" t="s">
        <v>98</v>
      </c>
    </row>
    <row r="605" spans="1:10" x14ac:dyDescent="0.2">
      <c r="A605" s="28">
        <v>4022</v>
      </c>
      <c r="B605" s="18">
        <v>5.5342465753424657</v>
      </c>
      <c r="C605" s="28" t="s">
        <v>10</v>
      </c>
      <c r="D605" s="5">
        <v>5</v>
      </c>
      <c r="E605" s="5">
        <v>0.9</v>
      </c>
      <c r="F605" s="5" t="s">
        <v>77</v>
      </c>
      <c r="G605" s="5" t="s">
        <v>51</v>
      </c>
      <c r="H605" s="5" t="s">
        <v>85</v>
      </c>
      <c r="I605" s="5" t="s">
        <v>116</v>
      </c>
      <c r="J605" t="s">
        <v>98</v>
      </c>
    </row>
    <row r="606" spans="1:10" x14ac:dyDescent="0.2">
      <c r="A606" s="28">
        <v>4022</v>
      </c>
      <c r="B606" s="18">
        <v>5.5342465753424657</v>
      </c>
      <c r="C606" s="28" t="s">
        <v>10</v>
      </c>
      <c r="D606" s="5">
        <v>8</v>
      </c>
      <c r="E606" s="5">
        <v>0.85</v>
      </c>
      <c r="F606" s="5" t="s">
        <v>78</v>
      </c>
      <c r="G606" s="5" t="s">
        <v>51</v>
      </c>
      <c r="H606" s="5" t="s">
        <v>85</v>
      </c>
      <c r="I606" s="5" t="s">
        <v>116</v>
      </c>
      <c r="J606" t="s">
        <v>98</v>
      </c>
    </row>
    <row r="607" spans="1:10" x14ac:dyDescent="0.2">
      <c r="A607" s="28">
        <v>4022</v>
      </c>
      <c r="B607" s="18">
        <v>5.5342465753424657</v>
      </c>
      <c r="C607" s="28" t="s">
        <v>10</v>
      </c>
      <c r="D607" s="5">
        <v>11</v>
      </c>
      <c r="E607" s="5">
        <v>0.6</v>
      </c>
      <c r="F607" s="5" t="s">
        <v>79</v>
      </c>
      <c r="G607" s="5" t="s">
        <v>51</v>
      </c>
      <c r="H607" s="5" t="s">
        <v>85</v>
      </c>
      <c r="I607" s="5" t="s">
        <v>116</v>
      </c>
      <c r="J607" t="s">
        <v>98</v>
      </c>
    </row>
    <row r="608" spans="1:10" x14ac:dyDescent="0.2">
      <c r="A608" s="28">
        <v>4025</v>
      </c>
      <c r="B608" s="18">
        <v>9.0410958904109595</v>
      </c>
      <c r="C608" s="28" t="s">
        <v>9</v>
      </c>
      <c r="D608" s="5">
        <v>5</v>
      </c>
      <c r="E608" s="5">
        <v>0.85</v>
      </c>
      <c r="F608" s="5" t="s">
        <v>74</v>
      </c>
      <c r="G608" s="5" t="s">
        <v>52</v>
      </c>
      <c r="H608" s="5" t="s">
        <v>86</v>
      </c>
      <c r="I608" s="12" t="s">
        <v>118</v>
      </c>
      <c r="J608" t="s">
        <v>91</v>
      </c>
    </row>
    <row r="609" spans="1:10" x14ac:dyDescent="0.2">
      <c r="A609" s="28">
        <v>4025</v>
      </c>
      <c r="B609" s="18">
        <v>9.0410958904109595</v>
      </c>
      <c r="C609" s="28" t="s">
        <v>9</v>
      </c>
      <c r="D609" s="5">
        <v>8</v>
      </c>
      <c r="E609" s="5">
        <v>0.8</v>
      </c>
      <c r="F609" s="5" t="s">
        <v>75</v>
      </c>
      <c r="G609" s="5" t="s">
        <v>52</v>
      </c>
      <c r="H609" s="5" t="s">
        <v>86</v>
      </c>
      <c r="I609" s="12" t="s">
        <v>118</v>
      </c>
      <c r="J609" t="s">
        <v>91</v>
      </c>
    </row>
    <row r="610" spans="1:10" x14ac:dyDescent="0.2">
      <c r="A610" s="28">
        <v>4025</v>
      </c>
      <c r="B610" s="18">
        <v>9.0410958904109595</v>
      </c>
      <c r="C610" s="28" t="s">
        <v>9</v>
      </c>
      <c r="D610" s="5">
        <v>11</v>
      </c>
      <c r="E610" s="5">
        <v>0.7</v>
      </c>
      <c r="F610" s="5" t="s">
        <v>76</v>
      </c>
      <c r="G610" s="5" t="s">
        <v>52</v>
      </c>
      <c r="H610" s="5" t="s">
        <v>86</v>
      </c>
      <c r="I610" s="12" t="s">
        <v>118</v>
      </c>
      <c r="J610" t="s">
        <v>91</v>
      </c>
    </row>
    <row r="611" spans="1:10" x14ac:dyDescent="0.2">
      <c r="A611" s="28">
        <v>4025</v>
      </c>
      <c r="B611" s="18">
        <v>9.0410958904109595</v>
      </c>
      <c r="C611" s="28" t="s">
        <v>9</v>
      </c>
      <c r="D611" s="5">
        <v>5</v>
      </c>
      <c r="E611" s="5">
        <v>0.85</v>
      </c>
      <c r="F611" s="5" t="s">
        <v>77</v>
      </c>
      <c r="G611" s="5" t="s">
        <v>51</v>
      </c>
      <c r="H611" s="5" t="s">
        <v>86</v>
      </c>
      <c r="I611" s="12" t="s">
        <v>118</v>
      </c>
      <c r="J611" t="s">
        <v>91</v>
      </c>
    </row>
    <row r="612" spans="1:10" x14ac:dyDescent="0.2">
      <c r="A612" s="28">
        <v>4025</v>
      </c>
      <c r="B612" s="18">
        <v>9.0410958904109595</v>
      </c>
      <c r="C612" s="28" t="s">
        <v>9</v>
      </c>
      <c r="D612" s="5">
        <v>8</v>
      </c>
      <c r="E612" s="5">
        <v>0.9</v>
      </c>
      <c r="F612" s="5" t="s">
        <v>78</v>
      </c>
      <c r="G612" s="5" t="s">
        <v>51</v>
      </c>
      <c r="H612" s="5" t="s">
        <v>86</v>
      </c>
      <c r="I612" s="12" t="s">
        <v>118</v>
      </c>
      <c r="J612" t="s">
        <v>91</v>
      </c>
    </row>
    <row r="613" spans="1:10" x14ac:dyDescent="0.2">
      <c r="A613" s="28">
        <v>4025</v>
      </c>
      <c r="B613" s="18">
        <v>9.0410958904109595</v>
      </c>
      <c r="C613" s="28" t="s">
        <v>9</v>
      </c>
      <c r="D613" s="5">
        <v>11</v>
      </c>
      <c r="E613" s="5">
        <v>0.75</v>
      </c>
      <c r="F613" s="5" t="s">
        <v>79</v>
      </c>
      <c r="G613" s="5" t="s">
        <v>51</v>
      </c>
      <c r="H613" s="5" t="s">
        <v>86</v>
      </c>
      <c r="I613" s="12" t="s">
        <v>118</v>
      </c>
      <c r="J613" t="s">
        <v>91</v>
      </c>
    </row>
    <row r="614" spans="1:10" x14ac:dyDescent="0.2">
      <c r="A614" s="28">
        <v>4026</v>
      </c>
      <c r="B614" s="18">
        <v>13.002739726027396</v>
      </c>
      <c r="C614" s="28" t="s">
        <v>10</v>
      </c>
      <c r="D614" s="5">
        <v>5</v>
      </c>
      <c r="E614" s="5">
        <v>0.95</v>
      </c>
      <c r="F614" s="5" t="s">
        <v>74</v>
      </c>
      <c r="G614" s="5" t="s">
        <v>52</v>
      </c>
      <c r="H614" s="5" t="s">
        <v>86</v>
      </c>
      <c r="I614" s="5" t="s">
        <v>119</v>
      </c>
      <c r="J614" t="s">
        <v>91</v>
      </c>
    </row>
    <row r="615" spans="1:10" x14ac:dyDescent="0.2">
      <c r="A615" s="28">
        <v>4026</v>
      </c>
      <c r="B615" s="18">
        <v>13.002739726027396</v>
      </c>
      <c r="C615" s="28" t="s">
        <v>10</v>
      </c>
      <c r="D615" s="5">
        <v>8</v>
      </c>
      <c r="E615" s="5">
        <v>0.95</v>
      </c>
      <c r="F615" s="5" t="s">
        <v>75</v>
      </c>
      <c r="G615" s="5" t="s">
        <v>52</v>
      </c>
      <c r="H615" s="5" t="s">
        <v>86</v>
      </c>
      <c r="I615" s="5" t="s">
        <v>119</v>
      </c>
      <c r="J615" t="s">
        <v>91</v>
      </c>
    </row>
    <row r="616" spans="1:10" x14ac:dyDescent="0.2">
      <c r="A616" s="28">
        <v>4026</v>
      </c>
      <c r="B616" s="18">
        <v>13.002739726027396</v>
      </c>
      <c r="C616" s="28" t="s">
        <v>10</v>
      </c>
      <c r="D616" s="5">
        <v>11</v>
      </c>
      <c r="E616" s="5">
        <v>0.6</v>
      </c>
      <c r="F616" s="5" t="s">
        <v>76</v>
      </c>
      <c r="G616" s="5" t="s">
        <v>52</v>
      </c>
      <c r="H616" s="5" t="s">
        <v>86</v>
      </c>
      <c r="I616" s="5" t="s">
        <v>119</v>
      </c>
      <c r="J616" t="s">
        <v>91</v>
      </c>
    </row>
    <row r="617" spans="1:10" x14ac:dyDescent="0.2">
      <c r="A617" s="28">
        <v>4026</v>
      </c>
      <c r="B617" s="18">
        <v>13.002739726027396</v>
      </c>
      <c r="C617" s="28" t="s">
        <v>10</v>
      </c>
      <c r="D617" s="5">
        <v>5</v>
      </c>
      <c r="E617" s="5">
        <v>1</v>
      </c>
      <c r="F617" s="5" t="s">
        <v>77</v>
      </c>
      <c r="G617" s="5" t="s">
        <v>51</v>
      </c>
      <c r="H617" s="5" t="s">
        <v>86</v>
      </c>
      <c r="I617" s="5" t="s">
        <v>119</v>
      </c>
      <c r="J617" t="s">
        <v>91</v>
      </c>
    </row>
    <row r="618" spans="1:10" x14ac:dyDescent="0.2">
      <c r="A618" s="28">
        <v>4026</v>
      </c>
      <c r="B618" s="18">
        <v>13.002739726027396</v>
      </c>
      <c r="C618" s="28" t="s">
        <v>10</v>
      </c>
      <c r="D618" s="5">
        <v>8</v>
      </c>
      <c r="E618" s="5">
        <v>0.85</v>
      </c>
      <c r="F618" s="5" t="s">
        <v>78</v>
      </c>
      <c r="G618" s="5" t="s">
        <v>51</v>
      </c>
      <c r="H618" s="5" t="s">
        <v>86</v>
      </c>
      <c r="I618" s="5" t="s">
        <v>119</v>
      </c>
      <c r="J618" t="s">
        <v>91</v>
      </c>
    </row>
    <row r="619" spans="1:10" x14ac:dyDescent="0.2">
      <c r="A619" s="28">
        <v>4026</v>
      </c>
      <c r="B619" s="18">
        <v>13.002739726027396</v>
      </c>
      <c r="C619" s="28" t="s">
        <v>10</v>
      </c>
      <c r="D619" s="5">
        <v>11</v>
      </c>
      <c r="E619" s="5">
        <v>0.85</v>
      </c>
      <c r="F619" s="5" t="s">
        <v>79</v>
      </c>
      <c r="G619" s="5" t="s">
        <v>51</v>
      </c>
      <c r="H619" s="5" t="s">
        <v>86</v>
      </c>
      <c r="I619" s="5" t="s">
        <v>119</v>
      </c>
      <c r="J619" t="s">
        <v>91</v>
      </c>
    </row>
    <row r="620" spans="1:10" x14ac:dyDescent="0.2">
      <c r="A620" s="28">
        <v>4100</v>
      </c>
      <c r="B620" s="16">
        <v>9.6054794520547944</v>
      </c>
      <c r="C620" s="28" t="s">
        <v>9</v>
      </c>
      <c r="D620" s="5">
        <v>5</v>
      </c>
      <c r="E620" s="12">
        <v>0.8</v>
      </c>
      <c r="F620" s="5" t="s">
        <v>74</v>
      </c>
      <c r="G620" s="5" t="s">
        <v>52</v>
      </c>
      <c r="H620" s="5" t="s">
        <v>86</v>
      </c>
      <c r="I620" s="12" t="s">
        <v>118</v>
      </c>
      <c r="J620" t="s">
        <v>91</v>
      </c>
    </row>
    <row r="621" spans="1:10" x14ac:dyDescent="0.2">
      <c r="A621" s="28">
        <v>4100</v>
      </c>
      <c r="B621" s="16">
        <v>9.6054794520547944</v>
      </c>
      <c r="C621" s="28" t="s">
        <v>9</v>
      </c>
      <c r="D621" s="5">
        <v>8</v>
      </c>
      <c r="E621" s="5">
        <v>0.8</v>
      </c>
      <c r="F621" s="5" t="s">
        <v>75</v>
      </c>
      <c r="G621" s="5" t="s">
        <v>52</v>
      </c>
      <c r="H621" s="5" t="s">
        <v>86</v>
      </c>
      <c r="I621" s="12" t="s">
        <v>118</v>
      </c>
      <c r="J621" t="s">
        <v>91</v>
      </c>
    </row>
    <row r="622" spans="1:10" x14ac:dyDescent="0.2">
      <c r="A622" s="28">
        <v>4100</v>
      </c>
      <c r="B622" s="16">
        <v>9.6054794520547944</v>
      </c>
      <c r="C622" s="28" t="s">
        <v>9</v>
      </c>
      <c r="D622" s="5">
        <v>11</v>
      </c>
      <c r="E622" s="5">
        <v>0.5</v>
      </c>
      <c r="F622" s="5" t="s">
        <v>76</v>
      </c>
      <c r="G622" s="5" t="s">
        <v>52</v>
      </c>
      <c r="H622" s="5" t="s">
        <v>86</v>
      </c>
      <c r="I622" s="12" t="s">
        <v>118</v>
      </c>
      <c r="J622" t="s">
        <v>91</v>
      </c>
    </row>
    <row r="623" spans="1:10" x14ac:dyDescent="0.2">
      <c r="A623" s="28">
        <v>4100</v>
      </c>
      <c r="B623" s="16">
        <v>9.6054794520547944</v>
      </c>
      <c r="C623" s="28" t="s">
        <v>9</v>
      </c>
      <c r="D623" s="5">
        <v>5</v>
      </c>
      <c r="E623" s="12">
        <v>0.9</v>
      </c>
      <c r="F623" s="5" t="s">
        <v>77</v>
      </c>
      <c r="G623" s="5" t="s">
        <v>51</v>
      </c>
      <c r="H623" s="5" t="s">
        <v>86</v>
      </c>
      <c r="I623" s="12" t="s">
        <v>118</v>
      </c>
      <c r="J623" t="s">
        <v>91</v>
      </c>
    </row>
    <row r="624" spans="1:10" x14ac:dyDescent="0.2">
      <c r="A624" s="28">
        <v>4100</v>
      </c>
      <c r="B624" s="16">
        <v>9.6054794520547944</v>
      </c>
      <c r="C624" s="28" t="s">
        <v>9</v>
      </c>
      <c r="D624" s="5">
        <v>8</v>
      </c>
      <c r="E624" s="5">
        <v>0.8</v>
      </c>
      <c r="F624" s="5" t="s">
        <v>78</v>
      </c>
      <c r="G624" s="5" t="s">
        <v>51</v>
      </c>
      <c r="H624" s="5" t="s">
        <v>86</v>
      </c>
      <c r="I624" s="12" t="s">
        <v>118</v>
      </c>
      <c r="J624" t="s">
        <v>91</v>
      </c>
    </row>
    <row r="625" spans="1:10" x14ac:dyDescent="0.2">
      <c r="A625" s="28">
        <v>4100</v>
      </c>
      <c r="B625" s="16">
        <v>9.6054794520547944</v>
      </c>
      <c r="C625" s="28" t="s">
        <v>9</v>
      </c>
      <c r="D625" s="5">
        <v>11</v>
      </c>
      <c r="E625" s="5">
        <v>0.85</v>
      </c>
      <c r="F625" s="5" t="s">
        <v>79</v>
      </c>
      <c r="G625" s="5" t="s">
        <v>51</v>
      </c>
      <c r="H625" s="5" t="s">
        <v>86</v>
      </c>
      <c r="I625" s="12" t="s">
        <v>118</v>
      </c>
      <c r="J625" t="s">
        <v>91</v>
      </c>
    </row>
    <row r="626" spans="1:10" x14ac:dyDescent="0.2">
      <c r="A626" s="28">
        <v>4101</v>
      </c>
      <c r="B626" s="18">
        <v>7.6849315068493151</v>
      </c>
      <c r="C626" s="28" t="s">
        <v>9</v>
      </c>
      <c r="D626" s="5">
        <v>5</v>
      </c>
      <c r="E626" s="12">
        <v>0.75</v>
      </c>
      <c r="F626" s="5" t="s">
        <v>74</v>
      </c>
      <c r="G626" s="5" t="s">
        <v>52</v>
      </c>
      <c r="H626" s="5" t="s">
        <v>85</v>
      </c>
      <c r="I626" s="5" t="s">
        <v>116</v>
      </c>
      <c r="J626" t="s">
        <v>91</v>
      </c>
    </row>
    <row r="627" spans="1:10" x14ac:dyDescent="0.2">
      <c r="A627" s="28">
        <v>4101</v>
      </c>
      <c r="B627" s="18">
        <v>7.6849315068493151</v>
      </c>
      <c r="C627" s="28" t="s">
        <v>9</v>
      </c>
      <c r="D627" s="5">
        <v>8</v>
      </c>
      <c r="E627" s="5">
        <v>0.6</v>
      </c>
      <c r="F627" s="5" t="s">
        <v>75</v>
      </c>
      <c r="G627" s="5" t="s">
        <v>52</v>
      </c>
      <c r="H627" s="5" t="s">
        <v>85</v>
      </c>
      <c r="I627" s="5" t="s">
        <v>116</v>
      </c>
      <c r="J627" t="s">
        <v>91</v>
      </c>
    </row>
    <row r="628" spans="1:10" x14ac:dyDescent="0.2">
      <c r="A628" s="28">
        <v>4101</v>
      </c>
      <c r="B628" s="18">
        <v>7.6849315068493151</v>
      </c>
      <c r="C628" s="28" t="s">
        <v>9</v>
      </c>
      <c r="D628" s="5">
        <v>11</v>
      </c>
      <c r="E628" s="5">
        <v>0.4</v>
      </c>
      <c r="F628" s="5" t="s">
        <v>76</v>
      </c>
      <c r="G628" s="5" t="s">
        <v>52</v>
      </c>
      <c r="H628" s="5" t="s">
        <v>85</v>
      </c>
      <c r="I628" s="5" t="s">
        <v>116</v>
      </c>
      <c r="J628" t="s">
        <v>91</v>
      </c>
    </row>
    <row r="629" spans="1:10" x14ac:dyDescent="0.2">
      <c r="A629" s="28">
        <v>4101</v>
      </c>
      <c r="B629" s="18">
        <v>7.6849315068493151</v>
      </c>
      <c r="C629" s="28" t="s">
        <v>9</v>
      </c>
      <c r="D629" s="5">
        <v>5</v>
      </c>
      <c r="E629" s="12">
        <v>0.85</v>
      </c>
      <c r="F629" s="5" t="s">
        <v>77</v>
      </c>
      <c r="G629" s="5" t="s">
        <v>51</v>
      </c>
      <c r="H629" s="5" t="s">
        <v>85</v>
      </c>
      <c r="I629" s="5" t="s">
        <v>116</v>
      </c>
      <c r="J629" t="s">
        <v>91</v>
      </c>
    </row>
    <row r="630" spans="1:10" x14ac:dyDescent="0.2">
      <c r="A630" s="28">
        <v>4101</v>
      </c>
      <c r="B630" s="18">
        <v>7.6849315068493151</v>
      </c>
      <c r="C630" s="28" t="s">
        <v>9</v>
      </c>
      <c r="D630" s="5">
        <v>8</v>
      </c>
      <c r="E630" s="5">
        <v>0.7</v>
      </c>
      <c r="F630" s="5" t="s">
        <v>78</v>
      </c>
      <c r="G630" s="5" t="s">
        <v>51</v>
      </c>
      <c r="H630" s="5" t="s">
        <v>85</v>
      </c>
      <c r="I630" s="5" t="s">
        <v>116</v>
      </c>
      <c r="J630" t="s">
        <v>91</v>
      </c>
    </row>
    <row r="631" spans="1:10" x14ac:dyDescent="0.2">
      <c r="A631" s="28">
        <v>4101</v>
      </c>
      <c r="B631" s="18">
        <v>7.6849315068493151</v>
      </c>
      <c r="C631" s="28" t="s">
        <v>9</v>
      </c>
      <c r="D631" s="5">
        <v>11</v>
      </c>
      <c r="E631" s="5">
        <v>0.55000000000000004</v>
      </c>
      <c r="F631" s="5" t="s">
        <v>79</v>
      </c>
      <c r="G631" s="5" t="s">
        <v>51</v>
      </c>
      <c r="H631" s="5" t="s">
        <v>85</v>
      </c>
      <c r="I631" s="5" t="s">
        <v>116</v>
      </c>
      <c r="J631" t="s">
        <v>91</v>
      </c>
    </row>
    <row r="632" spans="1:10" x14ac:dyDescent="0.2">
      <c r="A632" s="28">
        <v>4102</v>
      </c>
      <c r="B632" s="16">
        <v>11.616438356164384</v>
      </c>
      <c r="C632" s="28" t="s">
        <v>10</v>
      </c>
      <c r="D632" s="5">
        <v>5</v>
      </c>
      <c r="E632" s="12">
        <v>0.95</v>
      </c>
      <c r="F632" s="5" t="s">
        <v>74</v>
      </c>
      <c r="G632" s="5" t="s">
        <v>52</v>
      </c>
      <c r="H632" s="5" t="s">
        <v>86</v>
      </c>
      <c r="I632" s="12" t="s">
        <v>118</v>
      </c>
      <c r="J632" t="s">
        <v>96</v>
      </c>
    </row>
    <row r="633" spans="1:10" x14ac:dyDescent="0.2">
      <c r="A633" s="28">
        <v>4102</v>
      </c>
      <c r="B633" s="16">
        <v>11.616438356164384</v>
      </c>
      <c r="C633" s="28" t="s">
        <v>10</v>
      </c>
      <c r="D633" s="5">
        <v>8</v>
      </c>
      <c r="E633" s="5">
        <v>0.8</v>
      </c>
      <c r="F633" s="5" t="s">
        <v>75</v>
      </c>
      <c r="G633" s="5" t="s">
        <v>52</v>
      </c>
      <c r="H633" s="5" t="s">
        <v>86</v>
      </c>
      <c r="I633" s="12" t="s">
        <v>118</v>
      </c>
      <c r="J633" t="s">
        <v>96</v>
      </c>
    </row>
    <row r="634" spans="1:10" x14ac:dyDescent="0.2">
      <c r="A634" s="28">
        <v>4102</v>
      </c>
      <c r="B634" s="16">
        <v>11.616438356164384</v>
      </c>
      <c r="C634" s="28" t="s">
        <v>10</v>
      </c>
      <c r="D634" s="5">
        <v>11</v>
      </c>
      <c r="E634" s="5">
        <v>0.6</v>
      </c>
      <c r="F634" s="5" t="s">
        <v>76</v>
      </c>
      <c r="G634" s="5" t="s">
        <v>52</v>
      </c>
      <c r="H634" s="5" t="s">
        <v>86</v>
      </c>
      <c r="I634" s="12" t="s">
        <v>118</v>
      </c>
      <c r="J634" t="s">
        <v>96</v>
      </c>
    </row>
    <row r="635" spans="1:10" x14ac:dyDescent="0.2">
      <c r="A635" s="28">
        <v>4102</v>
      </c>
      <c r="B635" s="16">
        <v>11.616438356164384</v>
      </c>
      <c r="C635" s="28" t="s">
        <v>10</v>
      </c>
      <c r="D635" s="5">
        <v>5</v>
      </c>
      <c r="E635" s="12">
        <v>0.8</v>
      </c>
      <c r="F635" s="5" t="s">
        <v>77</v>
      </c>
      <c r="G635" s="5" t="s">
        <v>51</v>
      </c>
      <c r="H635" s="5" t="s">
        <v>86</v>
      </c>
      <c r="I635" s="12" t="s">
        <v>118</v>
      </c>
      <c r="J635" t="s">
        <v>96</v>
      </c>
    </row>
    <row r="636" spans="1:10" x14ac:dyDescent="0.2">
      <c r="A636" s="28">
        <v>4102</v>
      </c>
      <c r="B636" s="16">
        <v>11.616438356164384</v>
      </c>
      <c r="C636" s="28" t="s">
        <v>10</v>
      </c>
      <c r="D636" s="5">
        <v>8</v>
      </c>
      <c r="E636" s="5">
        <v>0.9</v>
      </c>
      <c r="F636" s="5" t="s">
        <v>78</v>
      </c>
      <c r="G636" s="5" t="s">
        <v>51</v>
      </c>
      <c r="H636" s="5" t="s">
        <v>86</v>
      </c>
      <c r="I636" s="12" t="s">
        <v>118</v>
      </c>
      <c r="J636" t="s">
        <v>96</v>
      </c>
    </row>
    <row r="637" spans="1:10" x14ac:dyDescent="0.2">
      <c r="A637" s="28">
        <v>4102</v>
      </c>
      <c r="B637" s="16">
        <v>11.616438356164384</v>
      </c>
      <c r="C637" s="28" t="s">
        <v>10</v>
      </c>
      <c r="D637" s="5">
        <v>11</v>
      </c>
      <c r="E637" s="5">
        <v>0.85</v>
      </c>
      <c r="F637" s="5" t="s">
        <v>79</v>
      </c>
      <c r="G637" s="5" t="s">
        <v>51</v>
      </c>
      <c r="H637" s="5" t="s">
        <v>86</v>
      </c>
      <c r="I637" s="12" t="s">
        <v>118</v>
      </c>
      <c r="J637" t="s">
        <v>96</v>
      </c>
    </row>
    <row r="638" spans="1:10" x14ac:dyDescent="0.2">
      <c r="A638" s="28">
        <v>4103</v>
      </c>
      <c r="B638" s="18">
        <v>9.5123287671232877</v>
      </c>
      <c r="C638" s="28" t="s">
        <v>9</v>
      </c>
      <c r="D638" s="5">
        <v>5</v>
      </c>
      <c r="E638" s="5">
        <v>0.9</v>
      </c>
      <c r="F638" s="5" t="s">
        <v>74</v>
      </c>
      <c r="G638" s="5" t="s">
        <v>52</v>
      </c>
      <c r="H638" s="5" t="s">
        <v>86</v>
      </c>
      <c r="I638" s="12" t="s">
        <v>118</v>
      </c>
      <c r="J638" t="s">
        <v>91</v>
      </c>
    </row>
    <row r="639" spans="1:10" x14ac:dyDescent="0.2">
      <c r="A639" s="28">
        <v>4103</v>
      </c>
      <c r="B639" s="18">
        <v>9.5123287671232877</v>
      </c>
      <c r="C639" s="28" t="s">
        <v>9</v>
      </c>
      <c r="D639" s="5">
        <v>8</v>
      </c>
      <c r="E639" s="5">
        <v>0.6</v>
      </c>
      <c r="F639" s="5" t="s">
        <v>75</v>
      </c>
      <c r="G639" s="5" t="s">
        <v>52</v>
      </c>
      <c r="H639" s="5" t="s">
        <v>86</v>
      </c>
      <c r="I639" s="12" t="s">
        <v>118</v>
      </c>
      <c r="J639" t="s">
        <v>91</v>
      </c>
    </row>
    <row r="640" spans="1:10" x14ac:dyDescent="0.2">
      <c r="A640" s="28">
        <v>4103</v>
      </c>
      <c r="B640" s="18">
        <v>9.5123287671232877</v>
      </c>
      <c r="C640" s="28" t="s">
        <v>9</v>
      </c>
      <c r="D640" s="5">
        <v>11</v>
      </c>
      <c r="E640" s="5">
        <v>0.55000000000000004</v>
      </c>
      <c r="F640" s="5" t="s">
        <v>76</v>
      </c>
      <c r="G640" s="5" t="s">
        <v>52</v>
      </c>
      <c r="H640" s="5" t="s">
        <v>86</v>
      </c>
      <c r="I640" s="12" t="s">
        <v>118</v>
      </c>
      <c r="J640" t="s">
        <v>91</v>
      </c>
    </row>
    <row r="641" spans="1:10" x14ac:dyDescent="0.2">
      <c r="A641" s="28">
        <v>4103</v>
      </c>
      <c r="B641" s="18">
        <v>9.5123287671232877</v>
      </c>
      <c r="C641" s="28" t="s">
        <v>9</v>
      </c>
      <c r="D641" s="5">
        <v>5</v>
      </c>
      <c r="E641" s="5">
        <v>0.9</v>
      </c>
      <c r="F641" s="5" t="s">
        <v>77</v>
      </c>
      <c r="G641" s="5" t="s">
        <v>51</v>
      </c>
      <c r="H641" s="5" t="s">
        <v>86</v>
      </c>
      <c r="I641" s="12" t="s">
        <v>118</v>
      </c>
      <c r="J641" t="s">
        <v>91</v>
      </c>
    </row>
    <row r="642" spans="1:10" x14ac:dyDescent="0.2">
      <c r="A642" s="28">
        <v>4103</v>
      </c>
      <c r="B642" s="18">
        <v>9.5123287671232877</v>
      </c>
      <c r="C642" s="28" t="s">
        <v>9</v>
      </c>
      <c r="D642" s="5">
        <v>8</v>
      </c>
      <c r="E642" s="5">
        <v>0.9</v>
      </c>
      <c r="F642" s="5" t="s">
        <v>78</v>
      </c>
      <c r="G642" s="5" t="s">
        <v>51</v>
      </c>
      <c r="H642" s="5" t="s">
        <v>86</v>
      </c>
      <c r="I642" s="12" t="s">
        <v>118</v>
      </c>
      <c r="J642" t="s">
        <v>91</v>
      </c>
    </row>
    <row r="643" spans="1:10" x14ac:dyDescent="0.2">
      <c r="A643" s="28">
        <v>4103</v>
      </c>
      <c r="B643" s="18">
        <v>9.5123287671232877</v>
      </c>
      <c r="C643" s="28" t="s">
        <v>9</v>
      </c>
      <c r="D643" s="5">
        <v>11</v>
      </c>
      <c r="E643" s="5">
        <v>0.55000000000000004</v>
      </c>
      <c r="F643" s="5" t="s">
        <v>79</v>
      </c>
      <c r="G643" s="5" t="s">
        <v>51</v>
      </c>
      <c r="H643" s="5" t="s">
        <v>86</v>
      </c>
      <c r="I643" s="12" t="s">
        <v>118</v>
      </c>
      <c r="J643" t="s">
        <v>91</v>
      </c>
    </row>
    <row r="644" spans="1:10" x14ac:dyDescent="0.2">
      <c r="A644" s="28">
        <v>4104</v>
      </c>
      <c r="B644" s="16">
        <v>11.545205479452054</v>
      </c>
      <c r="C644" s="28" t="s">
        <v>10</v>
      </c>
      <c r="D644" s="5">
        <v>5</v>
      </c>
      <c r="E644" s="5">
        <v>0.95</v>
      </c>
      <c r="F644" s="5" t="s">
        <v>74</v>
      </c>
      <c r="G644" s="5" t="s">
        <v>52</v>
      </c>
      <c r="H644" s="5" t="s">
        <v>86</v>
      </c>
      <c r="I644" s="12" t="s">
        <v>118</v>
      </c>
      <c r="J644" t="s">
        <v>91</v>
      </c>
    </row>
    <row r="645" spans="1:10" x14ac:dyDescent="0.2">
      <c r="A645" s="28">
        <v>4104</v>
      </c>
      <c r="B645" s="16">
        <v>11.545205479452054</v>
      </c>
      <c r="C645" s="28" t="s">
        <v>10</v>
      </c>
      <c r="D645" s="5">
        <v>8</v>
      </c>
      <c r="E645" s="5">
        <v>0.9</v>
      </c>
      <c r="F645" s="5" t="s">
        <v>75</v>
      </c>
      <c r="G645" s="5" t="s">
        <v>52</v>
      </c>
      <c r="H645" s="5" t="s">
        <v>86</v>
      </c>
      <c r="I645" s="12" t="s">
        <v>118</v>
      </c>
      <c r="J645" t="s">
        <v>91</v>
      </c>
    </row>
    <row r="646" spans="1:10" x14ac:dyDescent="0.2">
      <c r="A646" s="28">
        <v>4104</v>
      </c>
      <c r="B646" s="16">
        <v>11.545205479452054</v>
      </c>
      <c r="C646" s="28" t="s">
        <v>10</v>
      </c>
      <c r="D646" s="5">
        <v>11</v>
      </c>
      <c r="E646" s="5">
        <v>0.65</v>
      </c>
      <c r="F646" s="5" t="s">
        <v>76</v>
      </c>
      <c r="G646" s="5" t="s">
        <v>52</v>
      </c>
      <c r="H646" s="5" t="s">
        <v>86</v>
      </c>
      <c r="I646" s="12" t="s">
        <v>118</v>
      </c>
      <c r="J646" t="s">
        <v>91</v>
      </c>
    </row>
    <row r="647" spans="1:10" x14ac:dyDescent="0.2">
      <c r="A647" s="28">
        <v>4104</v>
      </c>
      <c r="B647" s="16">
        <v>11.545205479452054</v>
      </c>
      <c r="C647" s="28" t="s">
        <v>10</v>
      </c>
      <c r="D647" s="5">
        <v>5</v>
      </c>
      <c r="E647" s="5">
        <v>0.95</v>
      </c>
      <c r="F647" s="5" t="s">
        <v>77</v>
      </c>
      <c r="G647" s="5" t="s">
        <v>51</v>
      </c>
      <c r="H647" s="5" t="s">
        <v>86</v>
      </c>
      <c r="I647" s="12" t="s">
        <v>118</v>
      </c>
      <c r="J647" t="s">
        <v>91</v>
      </c>
    </row>
    <row r="648" spans="1:10" x14ac:dyDescent="0.2">
      <c r="A648" s="28">
        <v>4104</v>
      </c>
      <c r="B648" s="16">
        <v>11.545205479452054</v>
      </c>
      <c r="C648" s="28" t="s">
        <v>10</v>
      </c>
      <c r="D648" s="5">
        <v>8</v>
      </c>
      <c r="E648" s="5">
        <v>0.9</v>
      </c>
      <c r="F648" s="5" t="s">
        <v>78</v>
      </c>
      <c r="G648" s="5" t="s">
        <v>51</v>
      </c>
      <c r="H648" s="5" t="s">
        <v>86</v>
      </c>
      <c r="I648" s="12" t="s">
        <v>118</v>
      </c>
      <c r="J648" t="s">
        <v>91</v>
      </c>
    </row>
    <row r="649" spans="1:10" x14ac:dyDescent="0.2">
      <c r="A649" s="28">
        <v>4104</v>
      </c>
      <c r="B649" s="16">
        <v>11.545205479452054</v>
      </c>
      <c r="C649" s="28" t="s">
        <v>10</v>
      </c>
      <c r="D649" s="5">
        <v>11</v>
      </c>
      <c r="E649" s="5">
        <v>0.9</v>
      </c>
      <c r="F649" s="5" t="s">
        <v>79</v>
      </c>
      <c r="G649" s="5" t="s">
        <v>51</v>
      </c>
      <c r="H649" s="5" t="s">
        <v>86</v>
      </c>
      <c r="I649" s="12" t="s">
        <v>118</v>
      </c>
      <c r="J649" t="s">
        <v>91</v>
      </c>
    </row>
    <row r="650" spans="1:10" x14ac:dyDescent="0.2">
      <c r="A650" s="28">
        <v>4107</v>
      </c>
      <c r="B650" s="18">
        <v>7.4164383561643836</v>
      </c>
      <c r="C650" s="28" t="s">
        <v>10</v>
      </c>
      <c r="D650" s="5">
        <v>5</v>
      </c>
      <c r="E650" s="5">
        <v>0.9</v>
      </c>
      <c r="F650" s="5" t="s">
        <v>74</v>
      </c>
      <c r="G650" s="5" t="s">
        <v>52</v>
      </c>
      <c r="H650" s="5" t="s">
        <v>85</v>
      </c>
      <c r="I650" s="5" t="s">
        <v>116</v>
      </c>
      <c r="J650" t="s">
        <v>91</v>
      </c>
    </row>
    <row r="651" spans="1:10" x14ac:dyDescent="0.2">
      <c r="A651" s="28">
        <v>4107</v>
      </c>
      <c r="B651" s="18">
        <v>7.4164383561643836</v>
      </c>
      <c r="C651" s="28" t="s">
        <v>10</v>
      </c>
      <c r="D651" s="5">
        <v>8</v>
      </c>
      <c r="E651" s="12">
        <v>0.95</v>
      </c>
      <c r="F651" s="5" t="s">
        <v>75</v>
      </c>
      <c r="G651" s="5" t="s">
        <v>52</v>
      </c>
      <c r="H651" s="5" t="s">
        <v>85</v>
      </c>
      <c r="I651" s="5" t="s">
        <v>116</v>
      </c>
      <c r="J651" t="s">
        <v>91</v>
      </c>
    </row>
    <row r="652" spans="1:10" x14ac:dyDescent="0.2">
      <c r="A652" s="28">
        <v>4107</v>
      </c>
      <c r="B652" s="18">
        <v>7.4164383561643836</v>
      </c>
      <c r="C652" s="28" t="s">
        <v>10</v>
      </c>
      <c r="D652" s="5">
        <v>11</v>
      </c>
      <c r="E652" s="5">
        <v>0.8</v>
      </c>
      <c r="F652" s="5" t="s">
        <v>76</v>
      </c>
      <c r="G652" s="5" t="s">
        <v>52</v>
      </c>
      <c r="H652" s="5" t="s">
        <v>85</v>
      </c>
      <c r="I652" s="5" t="s">
        <v>116</v>
      </c>
      <c r="J652" t="s">
        <v>91</v>
      </c>
    </row>
    <row r="653" spans="1:10" x14ac:dyDescent="0.2">
      <c r="A653" s="28">
        <v>4107</v>
      </c>
      <c r="B653" s="18">
        <v>7.4164383561643836</v>
      </c>
      <c r="C653" s="28" t="s">
        <v>10</v>
      </c>
      <c r="D653" s="5">
        <v>5</v>
      </c>
      <c r="E653" s="5">
        <v>0.85</v>
      </c>
      <c r="F653" s="5" t="s">
        <v>77</v>
      </c>
      <c r="G653" s="5" t="s">
        <v>51</v>
      </c>
      <c r="H653" s="5" t="s">
        <v>85</v>
      </c>
      <c r="I653" s="5" t="s">
        <v>116</v>
      </c>
      <c r="J653" t="s">
        <v>91</v>
      </c>
    </row>
    <row r="654" spans="1:10" x14ac:dyDescent="0.2">
      <c r="A654" s="28">
        <v>4107</v>
      </c>
      <c r="B654" s="18">
        <v>7.4164383561643836</v>
      </c>
      <c r="C654" s="28" t="s">
        <v>10</v>
      </c>
      <c r="D654" s="5">
        <v>8</v>
      </c>
      <c r="E654" s="12">
        <v>0.9</v>
      </c>
      <c r="F654" s="5" t="s">
        <v>78</v>
      </c>
      <c r="G654" s="5" t="s">
        <v>51</v>
      </c>
      <c r="H654" s="5" t="s">
        <v>85</v>
      </c>
      <c r="I654" s="5" t="s">
        <v>116</v>
      </c>
      <c r="J654" t="s">
        <v>91</v>
      </c>
    </row>
    <row r="655" spans="1:10" x14ac:dyDescent="0.2">
      <c r="A655" s="28">
        <v>4107</v>
      </c>
      <c r="B655" s="18">
        <v>7.4164383561643836</v>
      </c>
      <c r="C655" s="28" t="s">
        <v>10</v>
      </c>
      <c r="D655" s="5">
        <v>11</v>
      </c>
      <c r="E655" s="5">
        <v>0.8</v>
      </c>
      <c r="F655" s="5" t="s">
        <v>79</v>
      </c>
      <c r="G655" s="5" t="s">
        <v>51</v>
      </c>
      <c r="H655" s="5" t="s">
        <v>85</v>
      </c>
      <c r="I655" s="5" t="s">
        <v>116</v>
      </c>
      <c r="J655" t="s">
        <v>91</v>
      </c>
    </row>
    <row r="656" spans="1:10" x14ac:dyDescent="0.2">
      <c r="A656" s="28">
        <v>4108</v>
      </c>
      <c r="B656" s="18">
        <v>4.6301369863013697</v>
      </c>
      <c r="C656" s="28" t="s">
        <v>10</v>
      </c>
      <c r="D656" s="5">
        <v>5</v>
      </c>
      <c r="E656" s="12">
        <v>0.55000000000000004</v>
      </c>
      <c r="F656" s="5" t="s">
        <v>74</v>
      </c>
      <c r="G656" s="5" t="s">
        <v>52</v>
      </c>
      <c r="H656" s="5" t="s">
        <v>85</v>
      </c>
      <c r="I656" s="5" t="s">
        <v>116</v>
      </c>
      <c r="J656" t="s">
        <v>91</v>
      </c>
    </row>
    <row r="657" spans="1:10" x14ac:dyDescent="0.2">
      <c r="A657" s="28">
        <v>4108</v>
      </c>
      <c r="B657" s="18">
        <v>4.6301369863013697</v>
      </c>
      <c r="C657" s="28" t="s">
        <v>10</v>
      </c>
      <c r="D657" s="5">
        <v>8</v>
      </c>
      <c r="E657" s="12">
        <v>0.55000000000000004</v>
      </c>
      <c r="F657" s="5" t="s">
        <v>75</v>
      </c>
      <c r="G657" s="5" t="s">
        <v>52</v>
      </c>
      <c r="H657" s="5" t="s">
        <v>85</v>
      </c>
      <c r="I657" s="5" t="s">
        <v>116</v>
      </c>
      <c r="J657" t="s">
        <v>91</v>
      </c>
    </row>
    <row r="658" spans="1:10" x14ac:dyDescent="0.2">
      <c r="A658" s="28">
        <v>4108</v>
      </c>
      <c r="B658" s="18">
        <v>4.6301369863013697</v>
      </c>
      <c r="C658" s="28" t="s">
        <v>10</v>
      </c>
      <c r="D658" s="5">
        <v>11</v>
      </c>
      <c r="E658" s="5">
        <v>0.15</v>
      </c>
      <c r="F658" s="5" t="s">
        <v>76</v>
      </c>
      <c r="G658" s="5" t="s">
        <v>52</v>
      </c>
      <c r="H658" s="5" t="s">
        <v>85</v>
      </c>
      <c r="I658" s="5" t="s">
        <v>116</v>
      </c>
      <c r="J658" t="s">
        <v>91</v>
      </c>
    </row>
    <row r="659" spans="1:10" x14ac:dyDescent="0.2">
      <c r="A659" s="28">
        <v>4108</v>
      </c>
      <c r="B659" s="18">
        <v>4.6301369863013697</v>
      </c>
      <c r="C659" s="28" t="s">
        <v>10</v>
      </c>
      <c r="D659" s="5">
        <v>5</v>
      </c>
      <c r="E659" s="12">
        <v>0.8</v>
      </c>
      <c r="F659" s="5" t="s">
        <v>77</v>
      </c>
      <c r="G659" s="5" t="s">
        <v>51</v>
      </c>
      <c r="H659" s="5" t="s">
        <v>85</v>
      </c>
      <c r="I659" s="5" t="s">
        <v>116</v>
      </c>
      <c r="J659" t="s">
        <v>91</v>
      </c>
    </row>
    <row r="660" spans="1:10" x14ac:dyDescent="0.2">
      <c r="A660" s="28">
        <v>4108</v>
      </c>
      <c r="B660" s="18">
        <v>4.6301369863013697</v>
      </c>
      <c r="C660" s="28" t="s">
        <v>10</v>
      </c>
      <c r="D660" s="5">
        <v>8</v>
      </c>
      <c r="E660" s="12">
        <v>0.55000000000000004</v>
      </c>
      <c r="F660" s="5" t="s">
        <v>78</v>
      </c>
      <c r="G660" s="5" t="s">
        <v>51</v>
      </c>
      <c r="H660" s="5" t="s">
        <v>85</v>
      </c>
      <c r="I660" s="5" t="s">
        <v>116</v>
      </c>
      <c r="J660" t="s">
        <v>91</v>
      </c>
    </row>
    <row r="661" spans="1:10" x14ac:dyDescent="0.2">
      <c r="A661" s="28">
        <v>4108</v>
      </c>
      <c r="B661" s="18">
        <v>4.6301369863013697</v>
      </c>
      <c r="C661" s="28" t="s">
        <v>10</v>
      </c>
      <c r="D661" s="5">
        <v>11</v>
      </c>
      <c r="E661" s="5">
        <v>0.45</v>
      </c>
      <c r="F661" s="5" t="s">
        <v>79</v>
      </c>
      <c r="G661" s="5" t="s">
        <v>51</v>
      </c>
      <c r="H661" s="5" t="s">
        <v>85</v>
      </c>
      <c r="I661" s="5" t="s">
        <v>116</v>
      </c>
      <c r="J661" t="s">
        <v>91</v>
      </c>
    </row>
    <row r="662" spans="1:10" x14ac:dyDescent="0.2">
      <c r="A662" s="28">
        <v>4109</v>
      </c>
      <c r="B662" s="18">
        <v>14.923287671232877</v>
      </c>
      <c r="C662" s="28" t="s">
        <v>9</v>
      </c>
      <c r="D662" s="5">
        <v>5</v>
      </c>
      <c r="E662" s="12">
        <v>0.85</v>
      </c>
      <c r="F662" s="5" t="s">
        <v>74</v>
      </c>
      <c r="G662" s="5" t="s">
        <v>52</v>
      </c>
      <c r="H662" s="5" t="s">
        <v>86</v>
      </c>
      <c r="I662" s="5" t="s">
        <v>119</v>
      </c>
      <c r="J662" t="s">
        <v>91</v>
      </c>
    </row>
    <row r="663" spans="1:10" x14ac:dyDescent="0.2">
      <c r="A663" s="28">
        <v>4109</v>
      </c>
      <c r="B663" s="18">
        <v>14.923287671232877</v>
      </c>
      <c r="C663" s="28" t="s">
        <v>9</v>
      </c>
      <c r="D663" s="5">
        <v>8</v>
      </c>
      <c r="E663" s="12">
        <v>0.9</v>
      </c>
      <c r="F663" s="5" t="s">
        <v>75</v>
      </c>
      <c r="G663" s="5" t="s">
        <v>52</v>
      </c>
      <c r="H663" s="5" t="s">
        <v>86</v>
      </c>
      <c r="I663" s="5" t="s">
        <v>119</v>
      </c>
      <c r="J663" t="s">
        <v>91</v>
      </c>
    </row>
    <row r="664" spans="1:10" x14ac:dyDescent="0.2">
      <c r="A664" s="28">
        <v>4109</v>
      </c>
      <c r="B664" s="18">
        <v>14.923287671232877</v>
      </c>
      <c r="C664" s="28" t="s">
        <v>9</v>
      </c>
      <c r="D664" s="5">
        <v>11</v>
      </c>
      <c r="E664" s="5">
        <v>0.6</v>
      </c>
      <c r="F664" s="5" t="s">
        <v>76</v>
      </c>
      <c r="G664" s="5" t="s">
        <v>52</v>
      </c>
      <c r="H664" s="5" t="s">
        <v>86</v>
      </c>
      <c r="I664" s="5" t="s">
        <v>119</v>
      </c>
      <c r="J664" t="s">
        <v>91</v>
      </c>
    </row>
    <row r="665" spans="1:10" x14ac:dyDescent="0.2">
      <c r="A665" s="28">
        <v>4109</v>
      </c>
      <c r="B665" s="18">
        <v>14.923287671232877</v>
      </c>
      <c r="C665" s="28" t="s">
        <v>9</v>
      </c>
      <c r="D665" s="5">
        <v>5</v>
      </c>
      <c r="E665" s="12">
        <v>0.7</v>
      </c>
      <c r="F665" s="5" t="s">
        <v>77</v>
      </c>
      <c r="G665" s="5" t="s">
        <v>51</v>
      </c>
      <c r="H665" s="5" t="s">
        <v>86</v>
      </c>
      <c r="I665" s="5" t="s">
        <v>119</v>
      </c>
      <c r="J665" t="s">
        <v>91</v>
      </c>
    </row>
    <row r="666" spans="1:10" x14ac:dyDescent="0.2">
      <c r="A666" s="28">
        <v>4109</v>
      </c>
      <c r="B666" s="18">
        <v>14.923287671232877</v>
      </c>
      <c r="C666" s="28" t="s">
        <v>9</v>
      </c>
      <c r="D666" s="5">
        <v>8</v>
      </c>
      <c r="E666" s="12">
        <v>0.8</v>
      </c>
      <c r="F666" s="5" t="s">
        <v>78</v>
      </c>
      <c r="G666" s="5" t="s">
        <v>51</v>
      </c>
      <c r="H666" s="5" t="s">
        <v>86</v>
      </c>
      <c r="I666" s="5" t="s">
        <v>119</v>
      </c>
      <c r="J666" t="s">
        <v>91</v>
      </c>
    </row>
    <row r="667" spans="1:10" x14ac:dyDescent="0.2">
      <c r="A667" s="28">
        <v>4109</v>
      </c>
      <c r="B667" s="18">
        <v>14.923287671232877</v>
      </c>
      <c r="C667" s="28" t="s">
        <v>9</v>
      </c>
      <c r="D667" s="5">
        <v>11</v>
      </c>
      <c r="E667" s="5">
        <v>0.9</v>
      </c>
      <c r="F667" s="5" t="s">
        <v>79</v>
      </c>
      <c r="G667" s="5" t="s">
        <v>51</v>
      </c>
      <c r="H667" s="5" t="s">
        <v>86</v>
      </c>
      <c r="I667" s="5" t="s">
        <v>119</v>
      </c>
      <c r="J667" t="s">
        <v>91</v>
      </c>
    </row>
    <row r="668" spans="1:10" x14ac:dyDescent="0.2">
      <c r="A668" s="28">
        <v>4110</v>
      </c>
      <c r="B668" s="18">
        <v>11.893150684931507</v>
      </c>
      <c r="C668" s="28" t="s">
        <v>10</v>
      </c>
      <c r="D668" s="5">
        <v>5</v>
      </c>
      <c r="E668" s="12">
        <v>0.9</v>
      </c>
      <c r="F668" s="5" t="s">
        <v>74</v>
      </c>
      <c r="G668" s="5" t="s">
        <v>52</v>
      </c>
      <c r="H668" s="5" t="s">
        <v>86</v>
      </c>
      <c r="I668" s="12" t="s">
        <v>118</v>
      </c>
      <c r="J668" t="s">
        <v>91</v>
      </c>
    </row>
    <row r="669" spans="1:10" x14ac:dyDescent="0.2">
      <c r="A669" s="28">
        <v>4110</v>
      </c>
      <c r="B669" s="18">
        <v>11.893150684931507</v>
      </c>
      <c r="C669" s="28" t="s">
        <v>10</v>
      </c>
      <c r="D669" s="5">
        <v>8</v>
      </c>
      <c r="E669" s="5">
        <v>0.9</v>
      </c>
      <c r="F669" s="5" t="s">
        <v>75</v>
      </c>
      <c r="G669" s="5" t="s">
        <v>52</v>
      </c>
      <c r="H669" s="5" t="s">
        <v>86</v>
      </c>
      <c r="I669" s="12" t="s">
        <v>118</v>
      </c>
      <c r="J669" t="s">
        <v>91</v>
      </c>
    </row>
    <row r="670" spans="1:10" x14ac:dyDescent="0.2">
      <c r="A670" s="28">
        <v>4110</v>
      </c>
      <c r="B670" s="18">
        <v>11.893150684931507</v>
      </c>
      <c r="C670" s="28" t="s">
        <v>10</v>
      </c>
      <c r="D670" s="5">
        <v>11</v>
      </c>
      <c r="E670" s="5">
        <v>0.45</v>
      </c>
      <c r="F670" s="5" t="s">
        <v>76</v>
      </c>
      <c r="G670" s="5" t="s">
        <v>52</v>
      </c>
      <c r="H670" s="5" t="s">
        <v>86</v>
      </c>
      <c r="I670" s="12" t="s">
        <v>118</v>
      </c>
      <c r="J670" t="s">
        <v>91</v>
      </c>
    </row>
    <row r="671" spans="1:10" x14ac:dyDescent="0.2">
      <c r="A671" s="28">
        <v>4110</v>
      </c>
      <c r="B671" s="18">
        <v>11.893150684931507</v>
      </c>
      <c r="C671" s="28" t="s">
        <v>10</v>
      </c>
      <c r="D671" s="5">
        <v>5</v>
      </c>
      <c r="E671" s="12">
        <v>1</v>
      </c>
      <c r="F671" s="5" t="s">
        <v>77</v>
      </c>
      <c r="G671" s="5" t="s">
        <v>51</v>
      </c>
      <c r="H671" s="5" t="s">
        <v>86</v>
      </c>
      <c r="I671" s="12" t="s">
        <v>118</v>
      </c>
      <c r="J671" t="s">
        <v>91</v>
      </c>
    </row>
    <row r="672" spans="1:10" x14ac:dyDescent="0.2">
      <c r="A672" s="28">
        <v>4110</v>
      </c>
      <c r="B672" s="18">
        <v>11.893150684931507</v>
      </c>
      <c r="C672" s="28" t="s">
        <v>10</v>
      </c>
      <c r="D672" s="5">
        <v>8</v>
      </c>
      <c r="E672" s="5">
        <v>0.85</v>
      </c>
      <c r="F672" s="5" t="s">
        <v>78</v>
      </c>
      <c r="G672" s="5" t="s">
        <v>51</v>
      </c>
      <c r="H672" s="5" t="s">
        <v>86</v>
      </c>
      <c r="I672" s="12" t="s">
        <v>118</v>
      </c>
      <c r="J672" t="s">
        <v>91</v>
      </c>
    </row>
    <row r="673" spans="1:10" x14ac:dyDescent="0.2">
      <c r="A673" s="28">
        <v>4110</v>
      </c>
      <c r="B673" s="18">
        <v>11.893150684931507</v>
      </c>
      <c r="C673" s="28" t="s">
        <v>10</v>
      </c>
      <c r="D673" s="5">
        <v>11</v>
      </c>
      <c r="E673" s="5">
        <v>0.85</v>
      </c>
      <c r="F673" s="5" t="s">
        <v>79</v>
      </c>
      <c r="G673" s="5" t="s">
        <v>51</v>
      </c>
      <c r="H673" s="5" t="s">
        <v>86</v>
      </c>
      <c r="I673" s="12" t="s">
        <v>118</v>
      </c>
      <c r="J673" t="s">
        <v>91</v>
      </c>
    </row>
    <row r="674" spans="1:10" x14ac:dyDescent="0.2">
      <c r="A674" s="28">
        <v>4111</v>
      </c>
      <c r="B674" s="18">
        <v>9.6109589041095891</v>
      </c>
      <c r="C674" s="28" t="s">
        <v>10</v>
      </c>
      <c r="D674" s="5">
        <v>5</v>
      </c>
      <c r="E674" s="5">
        <v>0.95</v>
      </c>
      <c r="F674" s="5" t="s">
        <v>74</v>
      </c>
      <c r="G674" s="5" t="s">
        <v>52</v>
      </c>
      <c r="H674" s="5" t="s">
        <v>86</v>
      </c>
      <c r="I674" s="12" t="s">
        <v>118</v>
      </c>
      <c r="J674" t="s">
        <v>91</v>
      </c>
    </row>
    <row r="675" spans="1:10" x14ac:dyDescent="0.2">
      <c r="A675" s="28">
        <v>4111</v>
      </c>
      <c r="B675" s="18">
        <v>9.6109589041095891</v>
      </c>
      <c r="C675" s="28" t="s">
        <v>10</v>
      </c>
      <c r="D675" s="5">
        <v>8</v>
      </c>
      <c r="E675" s="5">
        <v>0.85</v>
      </c>
      <c r="F675" s="5" t="s">
        <v>75</v>
      </c>
      <c r="G675" s="5" t="s">
        <v>52</v>
      </c>
      <c r="H675" s="5" t="s">
        <v>86</v>
      </c>
      <c r="I675" s="12" t="s">
        <v>118</v>
      </c>
      <c r="J675" t="s">
        <v>91</v>
      </c>
    </row>
    <row r="676" spans="1:10" x14ac:dyDescent="0.2">
      <c r="A676" s="28">
        <v>4111</v>
      </c>
      <c r="B676" s="18">
        <v>9.6109589041095891</v>
      </c>
      <c r="C676" s="28" t="s">
        <v>10</v>
      </c>
      <c r="D676" s="5">
        <v>11</v>
      </c>
      <c r="E676" s="5">
        <v>0.85</v>
      </c>
      <c r="F676" s="5" t="s">
        <v>76</v>
      </c>
      <c r="G676" s="5" t="s">
        <v>52</v>
      </c>
      <c r="H676" s="5" t="s">
        <v>86</v>
      </c>
      <c r="I676" s="12" t="s">
        <v>118</v>
      </c>
      <c r="J676" t="s">
        <v>91</v>
      </c>
    </row>
    <row r="677" spans="1:10" x14ac:dyDescent="0.2">
      <c r="A677" s="28">
        <v>4111</v>
      </c>
      <c r="B677" s="18">
        <v>9.6109589041095891</v>
      </c>
      <c r="C677" s="28" t="s">
        <v>10</v>
      </c>
      <c r="D677" s="5">
        <v>5</v>
      </c>
      <c r="E677" s="5">
        <v>0.9</v>
      </c>
      <c r="F677" s="5" t="s">
        <v>77</v>
      </c>
      <c r="G677" s="5" t="s">
        <v>51</v>
      </c>
      <c r="H677" s="5" t="s">
        <v>86</v>
      </c>
      <c r="I677" s="12" t="s">
        <v>118</v>
      </c>
      <c r="J677" t="s">
        <v>91</v>
      </c>
    </row>
    <row r="678" spans="1:10" x14ac:dyDescent="0.2">
      <c r="A678" s="28">
        <v>4111</v>
      </c>
      <c r="B678" s="18">
        <v>9.6109589041095891</v>
      </c>
      <c r="C678" s="28" t="s">
        <v>10</v>
      </c>
      <c r="D678" s="5">
        <v>8</v>
      </c>
      <c r="E678" s="5">
        <v>0.95</v>
      </c>
      <c r="F678" s="5" t="s">
        <v>78</v>
      </c>
      <c r="G678" s="5" t="s">
        <v>51</v>
      </c>
      <c r="H678" s="5" t="s">
        <v>86</v>
      </c>
      <c r="I678" s="12" t="s">
        <v>118</v>
      </c>
      <c r="J678" t="s">
        <v>91</v>
      </c>
    </row>
    <row r="679" spans="1:10" x14ac:dyDescent="0.2">
      <c r="A679" s="28">
        <v>4111</v>
      </c>
      <c r="B679" s="18">
        <v>9.6109589041095891</v>
      </c>
      <c r="C679" s="28" t="s">
        <v>10</v>
      </c>
      <c r="D679" s="5">
        <v>11</v>
      </c>
      <c r="E679" s="5">
        <v>0.85</v>
      </c>
      <c r="F679" s="5" t="s">
        <v>79</v>
      </c>
      <c r="G679" s="5" t="s">
        <v>51</v>
      </c>
      <c r="H679" s="5" t="s">
        <v>86</v>
      </c>
      <c r="I679" s="12" t="s">
        <v>118</v>
      </c>
      <c r="J679" t="s">
        <v>91</v>
      </c>
    </row>
    <row r="680" spans="1:10" x14ac:dyDescent="0.2">
      <c r="A680" s="28">
        <v>4112</v>
      </c>
      <c r="B680" s="18">
        <v>9.4219178082191775</v>
      </c>
      <c r="C680" s="28" t="s">
        <v>10</v>
      </c>
      <c r="D680" s="5">
        <v>5</v>
      </c>
      <c r="E680" s="5">
        <v>0.85</v>
      </c>
      <c r="F680" s="5" t="s">
        <v>74</v>
      </c>
      <c r="G680" s="5" t="s">
        <v>52</v>
      </c>
      <c r="H680" s="5" t="s">
        <v>86</v>
      </c>
      <c r="I680" s="12" t="s">
        <v>118</v>
      </c>
      <c r="J680" t="s">
        <v>91</v>
      </c>
    </row>
    <row r="681" spans="1:10" x14ac:dyDescent="0.2">
      <c r="A681" s="28">
        <v>4112</v>
      </c>
      <c r="B681" s="18">
        <v>9.4219178082191775</v>
      </c>
      <c r="C681" s="28" t="s">
        <v>10</v>
      </c>
      <c r="D681" s="5">
        <v>8</v>
      </c>
      <c r="E681" s="5">
        <v>0.7</v>
      </c>
      <c r="F681" s="5" t="s">
        <v>75</v>
      </c>
      <c r="G681" s="5" t="s">
        <v>52</v>
      </c>
      <c r="H681" s="5" t="s">
        <v>86</v>
      </c>
      <c r="I681" s="12" t="s">
        <v>118</v>
      </c>
      <c r="J681" t="s">
        <v>91</v>
      </c>
    </row>
    <row r="682" spans="1:10" x14ac:dyDescent="0.2">
      <c r="A682" s="28">
        <v>4112</v>
      </c>
      <c r="B682" s="18">
        <v>9.4219178082191775</v>
      </c>
      <c r="C682" s="28" t="s">
        <v>10</v>
      </c>
      <c r="D682" s="5">
        <v>11</v>
      </c>
      <c r="E682" s="5">
        <v>0.8</v>
      </c>
      <c r="F682" s="5" t="s">
        <v>76</v>
      </c>
      <c r="G682" s="5" t="s">
        <v>52</v>
      </c>
      <c r="H682" s="5" t="s">
        <v>86</v>
      </c>
      <c r="I682" s="12" t="s">
        <v>118</v>
      </c>
      <c r="J682" t="s">
        <v>91</v>
      </c>
    </row>
    <row r="683" spans="1:10" x14ac:dyDescent="0.2">
      <c r="A683" s="28">
        <v>4112</v>
      </c>
      <c r="B683" s="18">
        <v>9.4219178082191775</v>
      </c>
      <c r="C683" s="28" t="s">
        <v>10</v>
      </c>
      <c r="D683" s="5">
        <v>5</v>
      </c>
      <c r="E683" s="5">
        <v>0.55000000000000004</v>
      </c>
      <c r="F683" s="5" t="s">
        <v>77</v>
      </c>
      <c r="G683" s="5" t="s">
        <v>51</v>
      </c>
      <c r="H683" s="5" t="s">
        <v>86</v>
      </c>
      <c r="I683" s="12" t="s">
        <v>118</v>
      </c>
      <c r="J683" t="s">
        <v>91</v>
      </c>
    </row>
    <row r="684" spans="1:10" x14ac:dyDescent="0.2">
      <c r="A684" s="28">
        <v>4112</v>
      </c>
      <c r="B684" s="18">
        <v>9.4219178082191775</v>
      </c>
      <c r="C684" s="28" t="s">
        <v>10</v>
      </c>
      <c r="D684" s="5">
        <v>8</v>
      </c>
      <c r="E684" s="5">
        <v>0.6</v>
      </c>
      <c r="F684" s="5" t="s">
        <v>78</v>
      </c>
      <c r="G684" s="5" t="s">
        <v>51</v>
      </c>
      <c r="H684" s="5" t="s">
        <v>86</v>
      </c>
      <c r="I684" s="12" t="s">
        <v>118</v>
      </c>
      <c r="J684" t="s">
        <v>91</v>
      </c>
    </row>
    <row r="685" spans="1:10" x14ac:dyDescent="0.2">
      <c r="A685" s="28">
        <v>4112</v>
      </c>
      <c r="B685" s="18">
        <v>9.4219178082191775</v>
      </c>
      <c r="C685" s="28" t="s">
        <v>10</v>
      </c>
      <c r="D685" s="5">
        <v>11</v>
      </c>
      <c r="E685" s="5">
        <v>0.45</v>
      </c>
      <c r="F685" s="5" t="s">
        <v>79</v>
      </c>
      <c r="G685" s="5" t="s">
        <v>51</v>
      </c>
      <c r="H685" s="5" t="s">
        <v>86</v>
      </c>
      <c r="I685" s="12" t="s">
        <v>118</v>
      </c>
      <c r="J685" t="s">
        <v>91</v>
      </c>
    </row>
    <row r="686" spans="1:10" x14ac:dyDescent="0.2">
      <c r="A686" s="28">
        <v>4202</v>
      </c>
      <c r="B686" s="18">
        <v>8.4273972602739722</v>
      </c>
      <c r="C686" s="28" t="s">
        <v>9</v>
      </c>
      <c r="D686" s="5">
        <v>5</v>
      </c>
      <c r="E686" s="5">
        <v>0.7</v>
      </c>
      <c r="F686" s="5" t="s">
        <v>74</v>
      </c>
      <c r="G686" s="5" t="s">
        <v>52</v>
      </c>
      <c r="H686" s="5" t="s">
        <v>85</v>
      </c>
      <c r="I686" s="12" t="s">
        <v>118</v>
      </c>
      <c r="J686" t="s">
        <v>91</v>
      </c>
    </row>
    <row r="687" spans="1:10" x14ac:dyDescent="0.2">
      <c r="A687" s="28">
        <v>4202</v>
      </c>
      <c r="B687" s="18">
        <v>8.4273972602739722</v>
      </c>
      <c r="C687" s="28" t="s">
        <v>9</v>
      </c>
      <c r="D687" s="5">
        <v>8</v>
      </c>
      <c r="E687" s="5">
        <v>0.65</v>
      </c>
      <c r="F687" s="5" t="s">
        <v>75</v>
      </c>
      <c r="G687" s="5" t="s">
        <v>52</v>
      </c>
      <c r="H687" s="5" t="s">
        <v>85</v>
      </c>
      <c r="I687" s="12" t="s">
        <v>118</v>
      </c>
      <c r="J687" t="s">
        <v>91</v>
      </c>
    </row>
    <row r="688" spans="1:10" x14ac:dyDescent="0.2">
      <c r="A688" s="28">
        <v>4202</v>
      </c>
      <c r="B688" s="18">
        <v>8.4273972602739722</v>
      </c>
      <c r="C688" s="28" t="s">
        <v>9</v>
      </c>
      <c r="D688" s="5">
        <v>11</v>
      </c>
      <c r="E688" s="5">
        <v>0.75</v>
      </c>
      <c r="F688" s="5" t="s">
        <v>76</v>
      </c>
      <c r="G688" s="5" t="s">
        <v>52</v>
      </c>
      <c r="H688" s="5" t="s">
        <v>85</v>
      </c>
      <c r="I688" s="12" t="s">
        <v>118</v>
      </c>
      <c r="J688" t="s">
        <v>91</v>
      </c>
    </row>
    <row r="689" spans="1:10" x14ac:dyDescent="0.2">
      <c r="A689" s="28">
        <v>4202</v>
      </c>
      <c r="B689" s="18">
        <v>8.4273972602739722</v>
      </c>
      <c r="C689" s="28" t="s">
        <v>9</v>
      </c>
      <c r="D689" s="5">
        <v>5</v>
      </c>
      <c r="E689" s="5">
        <v>0.8</v>
      </c>
      <c r="F689" s="5" t="s">
        <v>77</v>
      </c>
      <c r="G689" s="5" t="s">
        <v>51</v>
      </c>
      <c r="H689" s="5" t="s">
        <v>85</v>
      </c>
      <c r="I689" s="12" t="s">
        <v>118</v>
      </c>
      <c r="J689" t="s">
        <v>91</v>
      </c>
    </row>
    <row r="690" spans="1:10" x14ac:dyDescent="0.2">
      <c r="A690" s="28">
        <v>4202</v>
      </c>
      <c r="B690" s="18">
        <v>8.4273972602739722</v>
      </c>
      <c r="C690" s="28" t="s">
        <v>9</v>
      </c>
      <c r="D690" s="5">
        <v>8</v>
      </c>
      <c r="E690" s="5">
        <v>0.85</v>
      </c>
      <c r="F690" s="5" t="s">
        <v>78</v>
      </c>
      <c r="G690" s="5" t="s">
        <v>51</v>
      </c>
      <c r="H690" s="5" t="s">
        <v>85</v>
      </c>
      <c r="I690" s="12" t="s">
        <v>118</v>
      </c>
      <c r="J690" t="s">
        <v>91</v>
      </c>
    </row>
    <row r="691" spans="1:10" x14ac:dyDescent="0.2">
      <c r="A691" s="28">
        <v>4202</v>
      </c>
      <c r="B691" s="18">
        <v>8.4273972602739722</v>
      </c>
      <c r="C691" s="28" t="s">
        <v>9</v>
      </c>
      <c r="D691" s="5">
        <v>11</v>
      </c>
      <c r="E691" s="5">
        <v>0.7</v>
      </c>
      <c r="F691" s="5" t="s">
        <v>79</v>
      </c>
      <c r="G691" s="5" t="s">
        <v>51</v>
      </c>
      <c r="H691" s="5" t="s">
        <v>85</v>
      </c>
      <c r="I691" s="12" t="s">
        <v>118</v>
      </c>
      <c r="J691" t="s">
        <v>91</v>
      </c>
    </row>
    <row r="692" spans="1:10" x14ac:dyDescent="0.2">
      <c r="A692" s="28">
        <v>4203</v>
      </c>
      <c r="B692" s="18">
        <v>6.912328767123288</v>
      </c>
      <c r="C692" s="28" t="s">
        <v>9</v>
      </c>
      <c r="D692" s="5">
        <v>5</v>
      </c>
      <c r="E692" s="5">
        <v>0.75</v>
      </c>
      <c r="F692" s="5" t="s">
        <v>74</v>
      </c>
      <c r="G692" s="5" t="s">
        <v>52</v>
      </c>
      <c r="H692" s="5" t="s">
        <v>85</v>
      </c>
      <c r="I692" s="5" t="s">
        <v>116</v>
      </c>
      <c r="J692" t="s">
        <v>91</v>
      </c>
    </row>
    <row r="693" spans="1:10" x14ac:dyDescent="0.2">
      <c r="A693" s="28">
        <v>4203</v>
      </c>
      <c r="B693" s="18">
        <v>6.912328767123288</v>
      </c>
      <c r="C693" s="28" t="s">
        <v>9</v>
      </c>
      <c r="D693" s="5">
        <v>8</v>
      </c>
      <c r="E693" s="5">
        <v>0.8</v>
      </c>
      <c r="F693" s="5" t="s">
        <v>75</v>
      </c>
      <c r="G693" s="5" t="s">
        <v>52</v>
      </c>
      <c r="H693" s="5" t="s">
        <v>85</v>
      </c>
      <c r="I693" s="5" t="s">
        <v>116</v>
      </c>
      <c r="J693" t="s">
        <v>91</v>
      </c>
    </row>
    <row r="694" spans="1:10" x14ac:dyDescent="0.2">
      <c r="A694" s="28">
        <v>4203</v>
      </c>
      <c r="B694" s="18">
        <v>6.912328767123288</v>
      </c>
      <c r="C694" s="28" t="s">
        <v>9</v>
      </c>
      <c r="D694" s="5">
        <v>11</v>
      </c>
      <c r="E694" s="5">
        <v>0.7</v>
      </c>
      <c r="F694" s="5" t="s">
        <v>76</v>
      </c>
      <c r="G694" s="5" t="s">
        <v>52</v>
      </c>
      <c r="H694" s="5" t="s">
        <v>85</v>
      </c>
      <c r="I694" s="5" t="s">
        <v>116</v>
      </c>
      <c r="J694" t="s">
        <v>91</v>
      </c>
    </row>
    <row r="695" spans="1:10" x14ac:dyDescent="0.2">
      <c r="A695" s="28">
        <v>4203</v>
      </c>
      <c r="B695" s="18">
        <v>6.912328767123288</v>
      </c>
      <c r="C695" s="28" t="s">
        <v>9</v>
      </c>
      <c r="D695" s="5">
        <v>5</v>
      </c>
      <c r="E695" s="5">
        <v>0.8</v>
      </c>
      <c r="F695" s="5" t="s">
        <v>77</v>
      </c>
      <c r="G695" s="5" t="s">
        <v>51</v>
      </c>
      <c r="H695" s="5" t="s">
        <v>85</v>
      </c>
      <c r="I695" s="5" t="s">
        <v>116</v>
      </c>
      <c r="J695" t="s">
        <v>91</v>
      </c>
    </row>
    <row r="696" spans="1:10" x14ac:dyDescent="0.2">
      <c r="A696" s="28">
        <v>4203</v>
      </c>
      <c r="B696" s="18">
        <v>6.912328767123288</v>
      </c>
      <c r="C696" s="28" t="s">
        <v>9</v>
      </c>
      <c r="D696" s="5">
        <v>8</v>
      </c>
      <c r="E696" s="5">
        <v>0.65</v>
      </c>
      <c r="F696" s="5" t="s">
        <v>78</v>
      </c>
      <c r="G696" s="5" t="s">
        <v>51</v>
      </c>
      <c r="H696" s="5" t="s">
        <v>85</v>
      </c>
      <c r="I696" s="5" t="s">
        <v>116</v>
      </c>
      <c r="J696" t="s">
        <v>91</v>
      </c>
    </row>
    <row r="697" spans="1:10" x14ac:dyDescent="0.2">
      <c r="A697" s="28">
        <v>4203</v>
      </c>
      <c r="B697" s="18">
        <v>6.912328767123288</v>
      </c>
      <c r="C697" s="28" t="s">
        <v>9</v>
      </c>
      <c r="D697" s="5">
        <v>11</v>
      </c>
      <c r="E697" s="5">
        <v>0.6</v>
      </c>
      <c r="F697" s="5" t="s">
        <v>79</v>
      </c>
      <c r="G697" s="5" t="s">
        <v>51</v>
      </c>
      <c r="H697" s="5" t="s">
        <v>85</v>
      </c>
      <c r="I697" s="5" t="s">
        <v>116</v>
      </c>
      <c r="J697" t="s">
        <v>91</v>
      </c>
    </row>
    <row r="698" spans="1:10" x14ac:dyDescent="0.2">
      <c r="A698" s="28">
        <v>4204</v>
      </c>
      <c r="B698" s="18">
        <v>14.578082191780823</v>
      </c>
      <c r="C698" s="28" t="s">
        <v>10</v>
      </c>
      <c r="D698" s="5">
        <v>5</v>
      </c>
      <c r="E698" s="5">
        <v>0.9</v>
      </c>
      <c r="F698" s="5" t="s">
        <v>74</v>
      </c>
      <c r="G698" s="5" t="s">
        <v>52</v>
      </c>
      <c r="H698" s="5" t="s">
        <v>86</v>
      </c>
      <c r="I698" s="5" t="s">
        <v>119</v>
      </c>
      <c r="J698" t="s">
        <v>91</v>
      </c>
    </row>
    <row r="699" spans="1:10" x14ac:dyDescent="0.2">
      <c r="A699" s="28">
        <v>4204</v>
      </c>
      <c r="B699" s="18">
        <v>14.578082191780823</v>
      </c>
      <c r="C699" s="28" t="s">
        <v>10</v>
      </c>
      <c r="D699" s="5">
        <v>8</v>
      </c>
      <c r="E699" s="5">
        <v>0.95</v>
      </c>
      <c r="F699" s="5" t="s">
        <v>75</v>
      </c>
      <c r="G699" s="5" t="s">
        <v>52</v>
      </c>
      <c r="H699" s="5" t="s">
        <v>86</v>
      </c>
      <c r="I699" s="5" t="s">
        <v>119</v>
      </c>
      <c r="J699" t="s">
        <v>91</v>
      </c>
    </row>
    <row r="700" spans="1:10" x14ac:dyDescent="0.2">
      <c r="A700" s="28">
        <v>4204</v>
      </c>
      <c r="B700" s="18">
        <v>14.578082191780823</v>
      </c>
      <c r="C700" s="28" t="s">
        <v>10</v>
      </c>
      <c r="D700" s="5">
        <v>11</v>
      </c>
      <c r="E700" s="5">
        <v>0.7</v>
      </c>
      <c r="F700" s="5" t="s">
        <v>76</v>
      </c>
      <c r="G700" s="5" t="s">
        <v>52</v>
      </c>
      <c r="H700" s="5" t="s">
        <v>86</v>
      </c>
      <c r="I700" s="5" t="s">
        <v>119</v>
      </c>
      <c r="J700" t="s">
        <v>91</v>
      </c>
    </row>
    <row r="701" spans="1:10" x14ac:dyDescent="0.2">
      <c r="A701" s="28">
        <v>4204</v>
      </c>
      <c r="B701" s="18">
        <v>14.578082191780823</v>
      </c>
      <c r="C701" s="28" t="s">
        <v>10</v>
      </c>
      <c r="D701" s="5">
        <v>5</v>
      </c>
      <c r="E701" s="5">
        <v>0.85</v>
      </c>
      <c r="F701" s="5" t="s">
        <v>77</v>
      </c>
      <c r="G701" s="5" t="s">
        <v>51</v>
      </c>
      <c r="H701" s="5" t="s">
        <v>86</v>
      </c>
      <c r="I701" s="5" t="s">
        <v>119</v>
      </c>
      <c r="J701" t="s">
        <v>91</v>
      </c>
    </row>
    <row r="702" spans="1:10" x14ac:dyDescent="0.2">
      <c r="A702" s="28">
        <v>4204</v>
      </c>
      <c r="B702" s="18">
        <v>14.578082191780823</v>
      </c>
      <c r="C702" s="28" t="s">
        <v>10</v>
      </c>
      <c r="D702" s="5">
        <v>8</v>
      </c>
      <c r="E702" s="5">
        <v>0.9</v>
      </c>
      <c r="F702" s="5" t="s">
        <v>78</v>
      </c>
      <c r="G702" s="5" t="s">
        <v>51</v>
      </c>
      <c r="H702" s="5" t="s">
        <v>86</v>
      </c>
      <c r="I702" s="5" t="s">
        <v>119</v>
      </c>
      <c r="J702" t="s">
        <v>91</v>
      </c>
    </row>
    <row r="703" spans="1:10" x14ac:dyDescent="0.2">
      <c r="A703" s="28">
        <v>4204</v>
      </c>
      <c r="B703" s="18">
        <v>14.578082191780823</v>
      </c>
      <c r="C703" s="28" t="s">
        <v>10</v>
      </c>
      <c r="D703" s="5">
        <v>11</v>
      </c>
      <c r="E703" s="5">
        <v>0.75</v>
      </c>
      <c r="F703" s="5" t="s">
        <v>79</v>
      </c>
      <c r="G703" s="5" t="s">
        <v>51</v>
      </c>
      <c r="H703" s="5" t="s">
        <v>86</v>
      </c>
      <c r="I703" s="5" t="s">
        <v>119</v>
      </c>
      <c r="J703" t="s">
        <v>91</v>
      </c>
    </row>
    <row r="704" spans="1:10" x14ac:dyDescent="0.2">
      <c r="A704" s="28">
        <v>5035</v>
      </c>
      <c r="B704" s="18">
        <v>10.005479452054795</v>
      </c>
      <c r="C704" s="28" t="s">
        <v>9</v>
      </c>
      <c r="D704" s="5">
        <v>5</v>
      </c>
      <c r="E704" s="5">
        <v>0.9</v>
      </c>
      <c r="F704" s="5" t="s">
        <v>74</v>
      </c>
      <c r="G704" s="5" t="s">
        <v>52</v>
      </c>
      <c r="H704" s="5" t="s">
        <v>86</v>
      </c>
      <c r="I704" s="12" t="s">
        <v>118</v>
      </c>
      <c r="J704" t="s">
        <v>91</v>
      </c>
    </row>
    <row r="705" spans="1:10" x14ac:dyDescent="0.2">
      <c r="A705" s="28">
        <v>5035</v>
      </c>
      <c r="B705" s="18">
        <v>10.005479452054795</v>
      </c>
      <c r="C705" s="28" t="s">
        <v>9</v>
      </c>
      <c r="D705" s="5">
        <v>8</v>
      </c>
      <c r="E705" s="5">
        <v>0.85</v>
      </c>
      <c r="F705" s="5" t="s">
        <v>75</v>
      </c>
      <c r="G705" s="5" t="s">
        <v>52</v>
      </c>
      <c r="H705" s="5" t="s">
        <v>86</v>
      </c>
      <c r="I705" s="12" t="s">
        <v>118</v>
      </c>
      <c r="J705" t="s">
        <v>91</v>
      </c>
    </row>
    <row r="706" spans="1:10" x14ac:dyDescent="0.2">
      <c r="A706" s="28">
        <v>5035</v>
      </c>
      <c r="B706" s="18">
        <v>10.005479452054795</v>
      </c>
      <c r="C706" s="28" t="s">
        <v>9</v>
      </c>
      <c r="D706" s="5">
        <v>11</v>
      </c>
      <c r="E706" s="5">
        <v>0.55000000000000004</v>
      </c>
      <c r="F706" s="5" t="s">
        <v>76</v>
      </c>
      <c r="G706" s="5" t="s">
        <v>52</v>
      </c>
      <c r="H706" s="5" t="s">
        <v>86</v>
      </c>
      <c r="I706" s="12" t="s">
        <v>118</v>
      </c>
      <c r="J706" t="s">
        <v>91</v>
      </c>
    </row>
    <row r="707" spans="1:10" x14ac:dyDescent="0.2">
      <c r="A707" s="28">
        <v>5035</v>
      </c>
      <c r="B707" s="18">
        <v>10.005479452054795</v>
      </c>
      <c r="C707" s="28" t="s">
        <v>9</v>
      </c>
      <c r="D707" s="5">
        <v>5</v>
      </c>
      <c r="E707" s="5">
        <v>0.8</v>
      </c>
      <c r="F707" s="5" t="s">
        <v>77</v>
      </c>
      <c r="G707" s="5" t="s">
        <v>51</v>
      </c>
      <c r="H707" s="5" t="s">
        <v>86</v>
      </c>
      <c r="I707" s="12" t="s">
        <v>118</v>
      </c>
      <c r="J707" t="s">
        <v>91</v>
      </c>
    </row>
    <row r="708" spans="1:10" x14ac:dyDescent="0.2">
      <c r="A708" s="28">
        <v>5035</v>
      </c>
      <c r="B708" s="18">
        <v>10.005479452054795</v>
      </c>
      <c r="C708" s="28" t="s">
        <v>9</v>
      </c>
      <c r="D708" s="5">
        <v>8</v>
      </c>
      <c r="E708" s="5">
        <v>0.85</v>
      </c>
      <c r="F708" s="5" t="s">
        <v>78</v>
      </c>
      <c r="G708" s="5" t="s">
        <v>51</v>
      </c>
      <c r="H708" s="5" t="s">
        <v>86</v>
      </c>
      <c r="I708" s="12" t="s">
        <v>118</v>
      </c>
      <c r="J708" t="s">
        <v>91</v>
      </c>
    </row>
    <row r="709" spans="1:10" x14ac:dyDescent="0.2">
      <c r="A709" s="28">
        <v>5035</v>
      </c>
      <c r="B709" s="18">
        <v>10.005479452054795</v>
      </c>
      <c r="C709" s="28" t="s">
        <v>9</v>
      </c>
      <c r="D709" s="5">
        <v>11</v>
      </c>
      <c r="E709" s="5">
        <v>0.85</v>
      </c>
      <c r="F709" s="5" t="s">
        <v>79</v>
      </c>
      <c r="G709" s="5" t="s">
        <v>51</v>
      </c>
      <c r="H709" s="5" t="s">
        <v>86</v>
      </c>
      <c r="I709" s="12" t="s">
        <v>118</v>
      </c>
      <c r="J709" t="s">
        <v>91</v>
      </c>
    </row>
    <row r="710" spans="1:10" x14ac:dyDescent="0.2">
      <c r="A710" s="28" t="s">
        <v>22</v>
      </c>
      <c r="B710" s="18">
        <v>8.2899999999999991</v>
      </c>
      <c r="C710" s="28" t="s">
        <v>9</v>
      </c>
      <c r="D710" s="5">
        <v>5</v>
      </c>
      <c r="E710" s="12">
        <v>0.8</v>
      </c>
      <c r="F710" s="5" t="s">
        <v>74</v>
      </c>
      <c r="G710" s="5" t="s">
        <v>52</v>
      </c>
      <c r="H710" s="5" t="s">
        <v>85</v>
      </c>
      <c r="I710" s="12" t="s">
        <v>118</v>
      </c>
      <c r="J710" t="s">
        <v>94</v>
      </c>
    </row>
    <row r="711" spans="1:10" x14ac:dyDescent="0.2">
      <c r="A711" s="28" t="s">
        <v>22</v>
      </c>
      <c r="B711" s="18">
        <v>8.2899999999999991</v>
      </c>
      <c r="C711" s="28" t="s">
        <v>9</v>
      </c>
      <c r="D711" s="5">
        <v>8</v>
      </c>
      <c r="E711" s="5">
        <v>0.75</v>
      </c>
      <c r="F711" s="5" t="s">
        <v>75</v>
      </c>
      <c r="G711" s="5" t="s">
        <v>52</v>
      </c>
      <c r="H711" s="5" t="s">
        <v>85</v>
      </c>
      <c r="I711" s="12" t="s">
        <v>118</v>
      </c>
      <c r="J711" t="s">
        <v>94</v>
      </c>
    </row>
    <row r="712" spans="1:10" x14ac:dyDescent="0.2">
      <c r="A712" s="28" t="s">
        <v>22</v>
      </c>
      <c r="B712" s="18">
        <v>8.2899999999999991</v>
      </c>
      <c r="C712" s="28" t="s">
        <v>9</v>
      </c>
      <c r="D712" s="5">
        <v>11</v>
      </c>
      <c r="E712" s="5">
        <v>0.7</v>
      </c>
      <c r="F712" s="5" t="s">
        <v>76</v>
      </c>
      <c r="G712" s="5" t="s">
        <v>52</v>
      </c>
      <c r="H712" s="5" t="s">
        <v>85</v>
      </c>
      <c r="I712" s="12" t="s">
        <v>118</v>
      </c>
      <c r="J712" t="s">
        <v>94</v>
      </c>
    </row>
    <row r="713" spans="1:10" x14ac:dyDescent="0.2">
      <c r="A713" s="28" t="s">
        <v>22</v>
      </c>
      <c r="B713" s="18">
        <v>8.2899999999999991</v>
      </c>
      <c r="C713" s="28" t="s">
        <v>9</v>
      </c>
      <c r="D713" s="5">
        <v>5</v>
      </c>
      <c r="E713" s="12">
        <v>0.9</v>
      </c>
      <c r="F713" s="5" t="s">
        <v>77</v>
      </c>
      <c r="G713" s="5" t="s">
        <v>51</v>
      </c>
      <c r="H713" s="5" t="s">
        <v>85</v>
      </c>
      <c r="I713" s="12" t="s">
        <v>118</v>
      </c>
      <c r="J713" t="s">
        <v>94</v>
      </c>
    </row>
    <row r="714" spans="1:10" x14ac:dyDescent="0.2">
      <c r="A714" s="28" t="s">
        <v>22</v>
      </c>
      <c r="B714" s="18">
        <v>8.2899999999999991</v>
      </c>
      <c r="C714" s="28" t="s">
        <v>9</v>
      </c>
      <c r="D714" s="5">
        <v>8</v>
      </c>
      <c r="E714" s="5">
        <v>0.8</v>
      </c>
      <c r="F714" s="5" t="s">
        <v>78</v>
      </c>
      <c r="G714" s="5" t="s">
        <v>51</v>
      </c>
      <c r="H714" s="5" t="s">
        <v>85</v>
      </c>
      <c r="I714" s="12" t="s">
        <v>118</v>
      </c>
      <c r="J714" t="s">
        <v>94</v>
      </c>
    </row>
    <row r="715" spans="1:10" x14ac:dyDescent="0.2">
      <c r="A715" s="28" t="s">
        <v>22</v>
      </c>
      <c r="B715" s="18">
        <v>8.2899999999999991</v>
      </c>
      <c r="C715" s="28" t="s">
        <v>9</v>
      </c>
      <c r="D715" s="5">
        <v>11</v>
      </c>
      <c r="E715" s="5">
        <v>0.85</v>
      </c>
      <c r="F715" s="5" t="s">
        <v>79</v>
      </c>
      <c r="G715" s="5" t="s">
        <v>51</v>
      </c>
      <c r="H715" s="5" t="s">
        <v>85</v>
      </c>
      <c r="I715" s="12" t="s">
        <v>118</v>
      </c>
      <c r="J715" t="s">
        <v>94</v>
      </c>
    </row>
    <row r="716" spans="1:10" x14ac:dyDescent="0.2">
      <c r="A716" s="28" t="s">
        <v>23</v>
      </c>
      <c r="B716" s="18">
        <v>6.18</v>
      </c>
      <c r="C716" s="28" t="s">
        <v>10</v>
      </c>
      <c r="D716" s="5">
        <v>5</v>
      </c>
      <c r="E716" s="12">
        <v>0.72</v>
      </c>
      <c r="F716" s="5" t="s">
        <v>74</v>
      </c>
      <c r="G716" s="5" t="s">
        <v>52</v>
      </c>
      <c r="H716" s="5" t="s">
        <v>85</v>
      </c>
      <c r="I716" s="5" t="s">
        <v>116</v>
      </c>
      <c r="J716" t="s">
        <v>94</v>
      </c>
    </row>
    <row r="717" spans="1:10" x14ac:dyDescent="0.2">
      <c r="A717" s="28" t="s">
        <v>23</v>
      </c>
      <c r="B717" s="18">
        <v>6.18</v>
      </c>
      <c r="C717" s="28" t="s">
        <v>10</v>
      </c>
      <c r="D717" s="5">
        <v>8</v>
      </c>
      <c r="E717" s="5">
        <v>0.67</v>
      </c>
      <c r="F717" s="5" t="s">
        <v>75</v>
      </c>
      <c r="G717" s="5" t="s">
        <v>52</v>
      </c>
      <c r="H717" s="5" t="s">
        <v>85</v>
      </c>
      <c r="I717" s="5" t="s">
        <v>116</v>
      </c>
      <c r="J717" t="s">
        <v>94</v>
      </c>
    </row>
    <row r="718" spans="1:10" x14ac:dyDescent="0.2">
      <c r="A718" s="28" t="s">
        <v>23</v>
      </c>
      <c r="B718" s="18">
        <v>6.18</v>
      </c>
      <c r="C718" s="28" t="s">
        <v>10</v>
      </c>
      <c r="D718" s="5">
        <v>11</v>
      </c>
      <c r="E718" s="5">
        <v>0.35</v>
      </c>
      <c r="F718" s="5" t="s">
        <v>76</v>
      </c>
      <c r="G718" s="5" t="s">
        <v>52</v>
      </c>
      <c r="H718" s="5" t="s">
        <v>85</v>
      </c>
      <c r="I718" s="5" t="s">
        <v>116</v>
      </c>
      <c r="J718" t="s">
        <v>94</v>
      </c>
    </row>
    <row r="719" spans="1:10" x14ac:dyDescent="0.2">
      <c r="A719" s="28" t="s">
        <v>23</v>
      </c>
      <c r="B719" s="18">
        <v>6.18</v>
      </c>
      <c r="C719" s="28" t="s">
        <v>10</v>
      </c>
      <c r="D719" s="5">
        <v>5</v>
      </c>
      <c r="E719" s="12">
        <v>0.85</v>
      </c>
      <c r="F719" s="5" t="s">
        <v>77</v>
      </c>
      <c r="G719" s="5" t="s">
        <v>51</v>
      </c>
      <c r="H719" s="5" t="s">
        <v>85</v>
      </c>
      <c r="I719" s="5" t="s">
        <v>116</v>
      </c>
      <c r="J719" t="s">
        <v>94</v>
      </c>
    </row>
    <row r="720" spans="1:10" x14ac:dyDescent="0.2">
      <c r="A720" s="28" t="s">
        <v>23</v>
      </c>
      <c r="B720" s="18">
        <v>6.18</v>
      </c>
      <c r="C720" s="28" t="s">
        <v>10</v>
      </c>
      <c r="D720" s="5">
        <v>8</v>
      </c>
      <c r="E720" s="5">
        <v>0.74</v>
      </c>
      <c r="F720" s="5" t="s">
        <v>78</v>
      </c>
      <c r="G720" s="5" t="s">
        <v>51</v>
      </c>
      <c r="H720" s="5" t="s">
        <v>85</v>
      </c>
      <c r="I720" s="5" t="s">
        <v>116</v>
      </c>
      <c r="J720" t="s">
        <v>94</v>
      </c>
    </row>
    <row r="721" spans="1:10" x14ac:dyDescent="0.2">
      <c r="A721" s="28" t="s">
        <v>23</v>
      </c>
      <c r="B721" s="18">
        <v>6.18</v>
      </c>
      <c r="C721" s="28" t="s">
        <v>10</v>
      </c>
      <c r="D721" s="5">
        <v>11</v>
      </c>
      <c r="E721" s="5">
        <v>0.55000000000000004</v>
      </c>
      <c r="F721" s="5" t="s">
        <v>79</v>
      </c>
      <c r="G721" s="5" t="s">
        <v>51</v>
      </c>
      <c r="H721" s="5" t="s">
        <v>85</v>
      </c>
      <c r="I721" s="5" t="s">
        <v>116</v>
      </c>
      <c r="J721" t="s">
        <v>94</v>
      </c>
    </row>
    <row r="722" spans="1:10" x14ac:dyDescent="0.2">
      <c r="A722" s="28" t="s">
        <v>61</v>
      </c>
      <c r="B722" s="19">
        <v>5.4356164383561643</v>
      </c>
      <c r="C722" s="28" t="s">
        <v>9</v>
      </c>
      <c r="D722" s="5">
        <v>5</v>
      </c>
      <c r="E722" s="12">
        <v>0.7</v>
      </c>
      <c r="F722" s="5" t="s">
        <v>74</v>
      </c>
      <c r="G722" s="5" t="s">
        <v>52</v>
      </c>
      <c r="H722" s="5" t="s">
        <v>85</v>
      </c>
      <c r="I722" s="5" t="s">
        <v>116</v>
      </c>
      <c r="J722" t="s">
        <v>98</v>
      </c>
    </row>
    <row r="723" spans="1:10" x14ac:dyDescent="0.2">
      <c r="A723" s="28" t="s">
        <v>61</v>
      </c>
      <c r="B723" s="19">
        <v>5.4356164383561643</v>
      </c>
      <c r="C723" s="28" t="s">
        <v>9</v>
      </c>
      <c r="D723" s="5">
        <v>8</v>
      </c>
      <c r="E723" s="5">
        <v>0.7</v>
      </c>
      <c r="F723" s="5" t="s">
        <v>75</v>
      </c>
      <c r="G723" s="5" t="s">
        <v>52</v>
      </c>
      <c r="H723" s="5" t="s">
        <v>85</v>
      </c>
      <c r="I723" s="5" t="s">
        <v>116</v>
      </c>
      <c r="J723" t="s">
        <v>98</v>
      </c>
    </row>
    <row r="724" spans="1:10" x14ac:dyDescent="0.2">
      <c r="A724" s="28" t="s">
        <v>61</v>
      </c>
      <c r="B724" s="19">
        <v>5.4356164383561643</v>
      </c>
      <c r="C724" s="28" t="s">
        <v>9</v>
      </c>
      <c r="D724" s="5">
        <v>11</v>
      </c>
      <c r="E724" s="5">
        <v>0.45</v>
      </c>
      <c r="F724" s="5" t="s">
        <v>76</v>
      </c>
      <c r="G724" s="5" t="s">
        <v>52</v>
      </c>
      <c r="H724" s="5" t="s">
        <v>85</v>
      </c>
      <c r="I724" s="5" t="s">
        <v>116</v>
      </c>
      <c r="J724" t="s">
        <v>98</v>
      </c>
    </row>
    <row r="725" spans="1:10" x14ac:dyDescent="0.2">
      <c r="A725" s="28" t="s">
        <v>61</v>
      </c>
      <c r="B725" s="19">
        <v>5.4356164383561643</v>
      </c>
      <c r="C725" s="28" t="s">
        <v>9</v>
      </c>
      <c r="D725" s="5">
        <v>5</v>
      </c>
      <c r="E725" s="12">
        <v>0.8</v>
      </c>
      <c r="F725" s="5" t="s">
        <v>77</v>
      </c>
      <c r="G725" s="5" t="s">
        <v>51</v>
      </c>
      <c r="H725" s="5" t="s">
        <v>85</v>
      </c>
      <c r="I725" s="5" t="s">
        <v>116</v>
      </c>
      <c r="J725" t="s">
        <v>98</v>
      </c>
    </row>
    <row r="726" spans="1:10" x14ac:dyDescent="0.2">
      <c r="A726" s="28" t="s">
        <v>61</v>
      </c>
      <c r="B726" s="19">
        <v>5.4356164383561643</v>
      </c>
      <c r="C726" s="28" t="s">
        <v>9</v>
      </c>
      <c r="D726" s="5">
        <v>8</v>
      </c>
      <c r="E726" s="5">
        <v>0.7</v>
      </c>
      <c r="F726" s="5" t="s">
        <v>78</v>
      </c>
      <c r="G726" s="5" t="s">
        <v>51</v>
      </c>
      <c r="H726" s="5" t="s">
        <v>85</v>
      </c>
      <c r="I726" s="5" t="s">
        <v>116</v>
      </c>
      <c r="J726" t="s">
        <v>98</v>
      </c>
    </row>
    <row r="727" spans="1:10" x14ac:dyDescent="0.2">
      <c r="A727" s="28" t="s">
        <v>61</v>
      </c>
      <c r="B727" s="19">
        <v>5.4356164383561643</v>
      </c>
      <c r="C727" s="28" t="s">
        <v>9</v>
      </c>
      <c r="D727" s="5">
        <v>11</v>
      </c>
      <c r="E727" s="5">
        <v>0.45</v>
      </c>
      <c r="F727" s="5" t="s">
        <v>79</v>
      </c>
      <c r="G727" s="5" t="s">
        <v>51</v>
      </c>
      <c r="H727" s="5" t="s">
        <v>85</v>
      </c>
      <c r="I727" s="5" t="s">
        <v>116</v>
      </c>
      <c r="J727" t="s">
        <v>98</v>
      </c>
    </row>
    <row r="728" spans="1:10" x14ac:dyDescent="0.2">
      <c r="A728" s="28" t="s">
        <v>26</v>
      </c>
      <c r="B728" s="18">
        <v>5.41</v>
      </c>
      <c r="C728" s="28" t="s">
        <v>9</v>
      </c>
      <c r="D728" s="5">
        <v>5</v>
      </c>
      <c r="E728" s="5">
        <v>0.8</v>
      </c>
      <c r="F728" s="5" t="s">
        <v>74</v>
      </c>
      <c r="G728" s="5" t="s">
        <v>52</v>
      </c>
      <c r="H728" s="5" t="s">
        <v>85</v>
      </c>
      <c r="I728" s="5" t="s">
        <v>116</v>
      </c>
      <c r="J728" t="s">
        <v>91</v>
      </c>
    </row>
    <row r="729" spans="1:10" x14ac:dyDescent="0.2">
      <c r="A729" s="28" t="s">
        <v>26</v>
      </c>
      <c r="B729" s="18">
        <v>5.41</v>
      </c>
      <c r="C729" s="28" t="s">
        <v>9</v>
      </c>
      <c r="D729" s="5">
        <v>8</v>
      </c>
      <c r="E729" s="5">
        <v>0.35</v>
      </c>
      <c r="F729" s="5" t="s">
        <v>75</v>
      </c>
      <c r="G729" s="5" t="s">
        <v>52</v>
      </c>
      <c r="H729" s="5" t="s">
        <v>85</v>
      </c>
      <c r="I729" s="5" t="s">
        <v>116</v>
      </c>
      <c r="J729" t="s">
        <v>91</v>
      </c>
    </row>
    <row r="730" spans="1:10" x14ac:dyDescent="0.2">
      <c r="A730" s="28" t="s">
        <v>26</v>
      </c>
      <c r="B730" s="18">
        <v>5.41</v>
      </c>
      <c r="C730" s="28" t="s">
        <v>9</v>
      </c>
      <c r="D730" s="5">
        <v>11</v>
      </c>
      <c r="E730" s="5">
        <v>0.3</v>
      </c>
      <c r="F730" s="5" t="s">
        <v>76</v>
      </c>
      <c r="G730" s="5" t="s">
        <v>52</v>
      </c>
      <c r="H730" s="5" t="s">
        <v>85</v>
      </c>
      <c r="I730" s="5" t="s">
        <v>116</v>
      </c>
      <c r="J730" t="s">
        <v>91</v>
      </c>
    </row>
    <row r="731" spans="1:10" x14ac:dyDescent="0.2">
      <c r="A731" s="28" t="s">
        <v>26</v>
      </c>
      <c r="B731" s="18">
        <v>5.41</v>
      </c>
      <c r="C731" s="28" t="s">
        <v>9</v>
      </c>
      <c r="D731" s="5">
        <v>5</v>
      </c>
      <c r="E731" s="5">
        <v>0.5</v>
      </c>
      <c r="F731" s="5" t="s">
        <v>77</v>
      </c>
      <c r="G731" s="5" t="s">
        <v>51</v>
      </c>
      <c r="H731" s="5" t="s">
        <v>85</v>
      </c>
      <c r="I731" s="5" t="s">
        <v>116</v>
      </c>
      <c r="J731" t="s">
        <v>91</v>
      </c>
    </row>
    <row r="732" spans="1:10" x14ac:dyDescent="0.2">
      <c r="A732" s="28" t="s">
        <v>26</v>
      </c>
      <c r="B732" s="18">
        <v>5.41</v>
      </c>
      <c r="C732" s="28" t="s">
        <v>9</v>
      </c>
      <c r="D732" s="5">
        <v>8</v>
      </c>
      <c r="E732" s="5">
        <v>0.45</v>
      </c>
      <c r="F732" s="5" t="s">
        <v>78</v>
      </c>
      <c r="G732" s="5" t="s">
        <v>51</v>
      </c>
      <c r="H732" s="5" t="s">
        <v>85</v>
      </c>
      <c r="I732" s="5" t="s">
        <v>116</v>
      </c>
      <c r="J732" t="s">
        <v>91</v>
      </c>
    </row>
    <row r="733" spans="1:10" x14ac:dyDescent="0.2">
      <c r="A733" s="28" t="s">
        <v>26</v>
      </c>
      <c r="B733" s="18">
        <v>5.41</v>
      </c>
      <c r="C733" s="28" t="s">
        <v>9</v>
      </c>
      <c r="D733" s="5">
        <v>11</v>
      </c>
      <c r="E733" s="5">
        <v>0.55000000000000004</v>
      </c>
      <c r="F733" s="5" t="s">
        <v>79</v>
      </c>
      <c r="G733" s="5" t="s">
        <v>51</v>
      </c>
      <c r="H733" s="5" t="s">
        <v>85</v>
      </c>
      <c r="I733" s="5" t="s">
        <v>116</v>
      </c>
      <c r="J733" t="s">
        <v>91</v>
      </c>
    </row>
    <row r="734" spans="1:10" x14ac:dyDescent="0.2">
      <c r="A734" s="28" t="s">
        <v>27</v>
      </c>
      <c r="B734" s="18">
        <v>8.17</v>
      </c>
      <c r="C734" s="28" t="s">
        <v>9</v>
      </c>
      <c r="D734" s="5">
        <v>5</v>
      </c>
      <c r="E734" s="5">
        <v>0.75</v>
      </c>
      <c r="F734" s="5" t="s">
        <v>74</v>
      </c>
      <c r="G734" s="5" t="s">
        <v>52</v>
      </c>
      <c r="H734" s="5" t="s">
        <v>85</v>
      </c>
      <c r="I734" s="12" t="s">
        <v>118</v>
      </c>
      <c r="J734" t="s">
        <v>91</v>
      </c>
    </row>
    <row r="735" spans="1:10" x14ac:dyDescent="0.2">
      <c r="A735" s="28" t="s">
        <v>27</v>
      </c>
      <c r="B735" s="18">
        <v>8.17</v>
      </c>
      <c r="C735" s="28" t="s">
        <v>9</v>
      </c>
      <c r="D735" s="5">
        <v>8</v>
      </c>
      <c r="E735" s="5">
        <v>0.75</v>
      </c>
      <c r="F735" s="5" t="s">
        <v>75</v>
      </c>
      <c r="G735" s="5" t="s">
        <v>52</v>
      </c>
      <c r="H735" s="5" t="s">
        <v>85</v>
      </c>
      <c r="I735" s="12" t="s">
        <v>118</v>
      </c>
      <c r="J735" t="s">
        <v>91</v>
      </c>
    </row>
    <row r="736" spans="1:10" x14ac:dyDescent="0.2">
      <c r="A736" s="28" t="s">
        <v>27</v>
      </c>
      <c r="B736" s="18">
        <v>8.17</v>
      </c>
      <c r="C736" s="28" t="s">
        <v>9</v>
      </c>
      <c r="D736" s="5">
        <v>11</v>
      </c>
      <c r="E736" s="5">
        <v>0.5</v>
      </c>
      <c r="F736" s="5" t="s">
        <v>76</v>
      </c>
      <c r="G736" s="5" t="s">
        <v>52</v>
      </c>
      <c r="H736" s="5" t="s">
        <v>85</v>
      </c>
      <c r="I736" s="12" t="s">
        <v>118</v>
      </c>
      <c r="J736" t="s">
        <v>91</v>
      </c>
    </row>
    <row r="737" spans="1:10" x14ac:dyDescent="0.2">
      <c r="A737" s="28" t="s">
        <v>27</v>
      </c>
      <c r="B737" s="18">
        <v>8.17</v>
      </c>
      <c r="C737" s="28" t="s">
        <v>9</v>
      </c>
      <c r="D737" s="5">
        <v>5</v>
      </c>
      <c r="E737" s="5">
        <v>0.85</v>
      </c>
      <c r="F737" s="5" t="s">
        <v>77</v>
      </c>
      <c r="G737" s="5" t="s">
        <v>51</v>
      </c>
      <c r="H737" s="5" t="s">
        <v>85</v>
      </c>
      <c r="I737" s="12" t="s">
        <v>118</v>
      </c>
      <c r="J737" t="s">
        <v>91</v>
      </c>
    </row>
    <row r="738" spans="1:10" x14ac:dyDescent="0.2">
      <c r="A738" s="28" t="s">
        <v>27</v>
      </c>
      <c r="B738" s="18">
        <v>8.17</v>
      </c>
      <c r="C738" s="28" t="s">
        <v>9</v>
      </c>
      <c r="D738" s="5">
        <v>8</v>
      </c>
      <c r="E738" s="5">
        <v>0.65</v>
      </c>
      <c r="F738" s="5" t="s">
        <v>78</v>
      </c>
      <c r="G738" s="5" t="s">
        <v>51</v>
      </c>
      <c r="H738" s="5" t="s">
        <v>85</v>
      </c>
      <c r="I738" s="12" t="s">
        <v>118</v>
      </c>
      <c r="J738" t="s">
        <v>91</v>
      </c>
    </row>
    <row r="739" spans="1:10" x14ac:dyDescent="0.2">
      <c r="A739" s="28" t="s">
        <v>27</v>
      </c>
      <c r="B739" s="18">
        <v>8.17</v>
      </c>
      <c r="C739" s="28" t="s">
        <v>9</v>
      </c>
      <c r="D739" s="5">
        <v>11</v>
      </c>
      <c r="E739" s="5">
        <v>0.8</v>
      </c>
      <c r="F739" s="5" t="s">
        <v>79</v>
      </c>
      <c r="G739" s="5" t="s">
        <v>51</v>
      </c>
      <c r="H739" s="5" t="s">
        <v>85</v>
      </c>
      <c r="I739" s="12" t="s">
        <v>118</v>
      </c>
      <c r="J739" t="s">
        <v>91</v>
      </c>
    </row>
    <row r="740" spans="1:10" x14ac:dyDescent="0.2">
      <c r="A740" s="28" t="s">
        <v>37</v>
      </c>
      <c r="B740" s="18">
        <v>5.26</v>
      </c>
      <c r="C740" s="28" t="s">
        <v>9</v>
      </c>
      <c r="D740" s="5">
        <v>5</v>
      </c>
      <c r="E740" s="5">
        <v>0.7</v>
      </c>
      <c r="F740" s="5" t="s">
        <v>74</v>
      </c>
      <c r="G740" s="5" t="s">
        <v>52</v>
      </c>
      <c r="H740" s="5" t="s">
        <v>85</v>
      </c>
      <c r="I740" s="5" t="s">
        <v>116</v>
      </c>
      <c r="J740" t="s">
        <v>91</v>
      </c>
    </row>
    <row r="741" spans="1:10" x14ac:dyDescent="0.2">
      <c r="A741" s="28" t="s">
        <v>37</v>
      </c>
      <c r="B741" s="18">
        <v>5.26</v>
      </c>
      <c r="C741" s="28" t="s">
        <v>9</v>
      </c>
      <c r="D741" s="5">
        <v>8</v>
      </c>
      <c r="E741" s="5">
        <v>0.5</v>
      </c>
      <c r="F741" s="5" t="s">
        <v>75</v>
      </c>
      <c r="G741" s="5" t="s">
        <v>52</v>
      </c>
      <c r="H741" s="5" t="s">
        <v>85</v>
      </c>
      <c r="I741" s="5" t="s">
        <v>116</v>
      </c>
      <c r="J741" t="s">
        <v>91</v>
      </c>
    </row>
    <row r="742" spans="1:10" x14ac:dyDescent="0.2">
      <c r="A742" s="28" t="s">
        <v>37</v>
      </c>
      <c r="B742" s="18">
        <v>5.26</v>
      </c>
      <c r="C742" s="28" t="s">
        <v>9</v>
      </c>
      <c r="D742" s="5">
        <v>11</v>
      </c>
      <c r="E742" s="5">
        <v>0.55000000000000004</v>
      </c>
      <c r="F742" s="5" t="s">
        <v>76</v>
      </c>
      <c r="G742" s="5" t="s">
        <v>52</v>
      </c>
      <c r="H742" s="5" t="s">
        <v>85</v>
      </c>
      <c r="I742" s="5" t="s">
        <v>116</v>
      </c>
      <c r="J742" t="s">
        <v>91</v>
      </c>
    </row>
    <row r="743" spans="1:10" x14ac:dyDescent="0.2">
      <c r="A743" s="28" t="s">
        <v>37</v>
      </c>
      <c r="B743" s="18">
        <v>5.26</v>
      </c>
      <c r="C743" s="28" t="s">
        <v>9</v>
      </c>
      <c r="D743" s="5">
        <v>5</v>
      </c>
      <c r="E743" s="5">
        <v>0.85</v>
      </c>
      <c r="F743" s="5" t="s">
        <v>77</v>
      </c>
      <c r="G743" s="5" t="s">
        <v>51</v>
      </c>
      <c r="H743" s="5" t="s">
        <v>85</v>
      </c>
      <c r="I743" s="5" t="s">
        <v>116</v>
      </c>
      <c r="J743" t="s">
        <v>91</v>
      </c>
    </row>
    <row r="744" spans="1:10" x14ac:dyDescent="0.2">
      <c r="A744" s="28" t="s">
        <v>37</v>
      </c>
      <c r="B744" s="18">
        <v>5.26</v>
      </c>
      <c r="C744" s="28" t="s">
        <v>9</v>
      </c>
      <c r="D744" s="5">
        <v>8</v>
      </c>
      <c r="E744" s="5">
        <v>0.9</v>
      </c>
      <c r="F744" s="5" t="s">
        <v>78</v>
      </c>
      <c r="G744" s="5" t="s">
        <v>51</v>
      </c>
      <c r="H744" s="5" t="s">
        <v>85</v>
      </c>
      <c r="I744" s="5" t="s">
        <v>116</v>
      </c>
      <c r="J744" t="s">
        <v>91</v>
      </c>
    </row>
    <row r="745" spans="1:10" x14ac:dyDescent="0.2">
      <c r="A745" s="28" t="s">
        <v>37</v>
      </c>
      <c r="B745" s="18">
        <v>5.26</v>
      </c>
      <c r="C745" s="28" t="s">
        <v>9</v>
      </c>
      <c r="D745" s="5">
        <v>11</v>
      </c>
      <c r="E745" s="5">
        <v>0.65</v>
      </c>
      <c r="F745" s="5" t="s">
        <v>79</v>
      </c>
      <c r="G745" s="5" t="s">
        <v>51</v>
      </c>
      <c r="H745" s="5" t="s">
        <v>85</v>
      </c>
      <c r="I745" s="5" t="s">
        <v>116</v>
      </c>
      <c r="J745" t="s">
        <v>91</v>
      </c>
    </row>
    <row r="746" spans="1:10" x14ac:dyDescent="0.2">
      <c r="A746" s="28" t="s">
        <v>62</v>
      </c>
      <c r="B746" s="19">
        <v>5.3342465753424655</v>
      </c>
      <c r="C746" s="28" t="s">
        <v>9</v>
      </c>
      <c r="D746" s="5">
        <v>5</v>
      </c>
      <c r="E746" s="5">
        <v>0.8</v>
      </c>
      <c r="F746" s="5" t="s">
        <v>74</v>
      </c>
      <c r="G746" s="5" t="s">
        <v>52</v>
      </c>
      <c r="H746" s="5" t="s">
        <v>85</v>
      </c>
      <c r="I746" s="5" t="s">
        <v>116</v>
      </c>
      <c r="J746" t="s">
        <v>91</v>
      </c>
    </row>
    <row r="747" spans="1:10" x14ac:dyDescent="0.2">
      <c r="A747" s="28" t="s">
        <v>62</v>
      </c>
      <c r="B747" s="19">
        <v>5.3342465753424655</v>
      </c>
      <c r="C747" s="28" t="s">
        <v>9</v>
      </c>
      <c r="D747" s="5">
        <v>8</v>
      </c>
      <c r="E747" s="5">
        <v>0.75</v>
      </c>
      <c r="F747" s="5" t="s">
        <v>75</v>
      </c>
      <c r="G747" s="5" t="s">
        <v>52</v>
      </c>
      <c r="H747" s="5" t="s">
        <v>85</v>
      </c>
      <c r="I747" s="5" t="s">
        <v>116</v>
      </c>
      <c r="J747" t="s">
        <v>91</v>
      </c>
    </row>
    <row r="748" spans="1:10" x14ac:dyDescent="0.2">
      <c r="A748" s="28" t="s">
        <v>62</v>
      </c>
      <c r="B748" s="19">
        <v>5.3342465753424655</v>
      </c>
      <c r="C748" s="28" t="s">
        <v>9</v>
      </c>
      <c r="D748" s="5">
        <v>11</v>
      </c>
      <c r="E748" s="5">
        <v>0.5</v>
      </c>
      <c r="F748" s="5" t="s">
        <v>76</v>
      </c>
      <c r="G748" s="5" t="s">
        <v>52</v>
      </c>
      <c r="H748" s="5" t="s">
        <v>85</v>
      </c>
      <c r="I748" s="5" t="s">
        <v>116</v>
      </c>
      <c r="J748" t="s">
        <v>91</v>
      </c>
    </row>
    <row r="749" spans="1:10" x14ac:dyDescent="0.2">
      <c r="A749" s="28" t="s">
        <v>62</v>
      </c>
      <c r="B749" s="19">
        <v>5.3342465753424655</v>
      </c>
      <c r="C749" s="28" t="s">
        <v>9</v>
      </c>
      <c r="D749" s="5">
        <v>5</v>
      </c>
      <c r="E749" s="5">
        <v>0.9</v>
      </c>
      <c r="F749" s="5" t="s">
        <v>77</v>
      </c>
      <c r="G749" s="5" t="s">
        <v>51</v>
      </c>
      <c r="H749" s="5" t="s">
        <v>85</v>
      </c>
      <c r="I749" s="5" t="s">
        <v>116</v>
      </c>
      <c r="J749" t="s">
        <v>91</v>
      </c>
    </row>
    <row r="750" spans="1:10" x14ac:dyDescent="0.2">
      <c r="A750" s="28" t="s">
        <v>62</v>
      </c>
      <c r="B750" s="19">
        <v>5.3342465753424655</v>
      </c>
      <c r="C750" s="28" t="s">
        <v>9</v>
      </c>
      <c r="D750" s="5">
        <v>8</v>
      </c>
      <c r="E750" s="5">
        <v>0.85</v>
      </c>
      <c r="F750" s="5" t="s">
        <v>78</v>
      </c>
      <c r="G750" s="5" t="s">
        <v>51</v>
      </c>
      <c r="H750" s="5" t="s">
        <v>85</v>
      </c>
      <c r="I750" s="5" t="s">
        <v>116</v>
      </c>
      <c r="J750" t="s">
        <v>91</v>
      </c>
    </row>
    <row r="751" spans="1:10" x14ac:dyDescent="0.2">
      <c r="A751" s="28" t="s">
        <v>62</v>
      </c>
      <c r="B751" s="19">
        <v>5.3342465753424655</v>
      </c>
      <c r="C751" s="28" t="s">
        <v>9</v>
      </c>
      <c r="D751" s="5">
        <v>11</v>
      </c>
      <c r="E751" s="5">
        <v>0.8</v>
      </c>
      <c r="F751" s="5" t="s">
        <v>79</v>
      </c>
      <c r="G751" s="5" t="s">
        <v>51</v>
      </c>
      <c r="H751" s="5" t="s">
        <v>85</v>
      </c>
      <c r="I751" s="5" t="s">
        <v>116</v>
      </c>
      <c r="J751" t="s">
        <v>91</v>
      </c>
    </row>
    <row r="752" spans="1:10" x14ac:dyDescent="0.2">
      <c r="A752" s="28" t="s">
        <v>38</v>
      </c>
      <c r="B752" s="18">
        <v>6.67</v>
      </c>
      <c r="C752" s="28" t="s">
        <v>9</v>
      </c>
      <c r="D752" s="5">
        <v>5</v>
      </c>
      <c r="E752" s="5">
        <v>0.75</v>
      </c>
      <c r="F752" s="5" t="s">
        <v>74</v>
      </c>
      <c r="G752" s="5" t="s">
        <v>52</v>
      </c>
      <c r="H752" s="5" t="s">
        <v>85</v>
      </c>
      <c r="I752" s="5" t="s">
        <v>116</v>
      </c>
      <c r="J752" t="s">
        <v>91</v>
      </c>
    </row>
    <row r="753" spans="1:10" x14ac:dyDescent="0.2">
      <c r="A753" s="28" t="s">
        <v>38</v>
      </c>
      <c r="B753" s="18">
        <v>6.67</v>
      </c>
      <c r="C753" s="28" t="s">
        <v>9</v>
      </c>
      <c r="D753" s="5">
        <v>8</v>
      </c>
      <c r="E753" s="5">
        <v>0.6</v>
      </c>
      <c r="F753" s="5" t="s">
        <v>75</v>
      </c>
      <c r="G753" s="5" t="s">
        <v>52</v>
      </c>
      <c r="H753" s="5" t="s">
        <v>85</v>
      </c>
      <c r="I753" s="5" t="s">
        <v>116</v>
      </c>
      <c r="J753" t="s">
        <v>91</v>
      </c>
    </row>
    <row r="754" spans="1:10" x14ac:dyDescent="0.2">
      <c r="A754" s="28" t="s">
        <v>38</v>
      </c>
      <c r="B754" s="18">
        <v>6.67</v>
      </c>
      <c r="C754" s="28" t="s">
        <v>9</v>
      </c>
      <c r="D754" s="5">
        <v>11</v>
      </c>
      <c r="E754" s="5">
        <v>0.65</v>
      </c>
      <c r="F754" s="5" t="s">
        <v>76</v>
      </c>
      <c r="G754" s="5" t="s">
        <v>52</v>
      </c>
      <c r="H754" s="5" t="s">
        <v>85</v>
      </c>
      <c r="I754" s="5" t="s">
        <v>116</v>
      </c>
      <c r="J754" t="s">
        <v>91</v>
      </c>
    </row>
    <row r="755" spans="1:10" x14ac:dyDescent="0.2">
      <c r="A755" s="28" t="s">
        <v>38</v>
      </c>
      <c r="B755" s="18">
        <v>6.67</v>
      </c>
      <c r="C755" s="28" t="s">
        <v>9</v>
      </c>
      <c r="D755" s="5">
        <v>5</v>
      </c>
      <c r="E755" s="5">
        <v>0.9</v>
      </c>
      <c r="F755" s="5" t="s">
        <v>77</v>
      </c>
      <c r="G755" s="5" t="s">
        <v>51</v>
      </c>
      <c r="H755" s="5" t="s">
        <v>85</v>
      </c>
      <c r="I755" s="5" t="s">
        <v>116</v>
      </c>
      <c r="J755" t="s">
        <v>91</v>
      </c>
    </row>
    <row r="756" spans="1:10" x14ac:dyDescent="0.2">
      <c r="A756" s="28" t="s">
        <v>38</v>
      </c>
      <c r="B756" s="18">
        <v>6.67</v>
      </c>
      <c r="C756" s="28" t="s">
        <v>9</v>
      </c>
      <c r="D756" s="5">
        <v>8</v>
      </c>
      <c r="E756" s="5">
        <v>0.65</v>
      </c>
      <c r="F756" s="5" t="s">
        <v>78</v>
      </c>
      <c r="G756" s="5" t="s">
        <v>51</v>
      </c>
      <c r="H756" s="5" t="s">
        <v>85</v>
      </c>
      <c r="I756" s="5" t="s">
        <v>116</v>
      </c>
      <c r="J756" t="s">
        <v>91</v>
      </c>
    </row>
    <row r="757" spans="1:10" x14ac:dyDescent="0.2">
      <c r="A757" s="28" t="s">
        <v>38</v>
      </c>
      <c r="B757" s="18">
        <v>6.67</v>
      </c>
      <c r="C757" s="28" t="s">
        <v>9</v>
      </c>
      <c r="D757" s="5">
        <v>11</v>
      </c>
      <c r="E757" s="5">
        <v>0.75</v>
      </c>
      <c r="F757" s="5" t="s">
        <v>79</v>
      </c>
      <c r="G757" s="5" t="s">
        <v>51</v>
      </c>
      <c r="H757" s="5" t="s">
        <v>85</v>
      </c>
      <c r="I757" s="5" t="s">
        <v>116</v>
      </c>
      <c r="J757" t="s">
        <v>91</v>
      </c>
    </row>
    <row r="758" spans="1:10" x14ac:dyDescent="0.2">
      <c r="A758" s="28" t="s">
        <v>28</v>
      </c>
      <c r="B758" s="18">
        <v>5.61</v>
      </c>
      <c r="C758" s="28" t="s">
        <v>10</v>
      </c>
      <c r="D758" s="5">
        <v>5</v>
      </c>
      <c r="E758" s="5">
        <v>0.65</v>
      </c>
      <c r="F758" s="5" t="s">
        <v>74</v>
      </c>
      <c r="G758" s="5" t="s">
        <v>52</v>
      </c>
      <c r="H758" s="5" t="s">
        <v>85</v>
      </c>
      <c r="I758" s="5" t="s">
        <v>116</v>
      </c>
      <c r="J758" t="s">
        <v>102</v>
      </c>
    </row>
    <row r="759" spans="1:10" x14ac:dyDescent="0.2">
      <c r="A759" s="28" t="s">
        <v>28</v>
      </c>
      <c r="B759" s="18">
        <v>5.61</v>
      </c>
      <c r="C759" s="28" t="s">
        <v>10</v>
      </c>
      <c r="D759" s="5">
        <v>8</v>
      </c>
      <c r="E759" s="5">
        <v>0.5</v>
      </c>
      <c r="F759" s="5" t="s">
        <v>75</v>
      </c>
      <c r="G759" s="5" t="s">
        <v>52</v>
      </c>
      <c r="H759" s="5" t="s">
        <v>85</v>
      </c>
      <c r="I759" s="5" t="s">
        <v>116</v>
      </c>
      <c r="J759" t="s">
        <v>102</v>
      </c>
    </row>
    <row r="760" spans="1:10" x14ac:dyDescent="0.2">
      <c r="A760" s="28" t="s">
        <v>28</v>
      </c>
      <c r="B760" s="18">
        <v>5.61</v>
      </c>
      <c r="C760" s="28" t="s">
        <v>10</v>
      </c>
      <c r="D760" s="5">
        <v>11</v>
      </c>
      <c r="E760" s="5">
        <v>0.5</v>
      </c>
      <c r="F760" s="5" t="s">
        <v>76</v>
      </c>
      <c r="G760" s="5" t="s">
        <v>52</v>
      </c>
      <c r="H760" s="5" t="s">
        <v>85</v>
      </c>
      <c r="I760" s="5" t="s">
        <v>116</v>
      </c>
      <c r="J760" t="s">
        <v>102</v>
      </c>
    </row>
    <row r="761" spans="1:10" x14ac:dyDescent="0.2">
      <c r="A761" s="28" t="s">
        <v>28</v>
      </c>
      <c r="B761" s="18">
        <v>5.61</v>
      </c>
      <c r="C761" s="28" t="s">
        <v>10</v>
      </c>
      <c r="D761" s="5">
        <v>5</v>
      </c>
      <c r="E761" s="5">
        <v>0.85</v>
      </c>
      <c r="F761" s="5" t="s">
        <v>77</v>
      </c>
      <c r="G761" s="5" t="s">
        <v>51</v>
      </c>
      <c r="H761" s="5" t="s">
        <v>85</v>
      </c>
      <c r="I761" s="5" t="s">
        <v>116</v>
      </c>
      <c r="J761" t="s">
        <v>102</v>
      </c>
    </row>
    <row r="762" spans="1:10" x14ac:dyDescent="0.2">
      <c r="A762" s="28" t="s">
        <v>28</v>
      </c>
      <c r="B762" s="18">
        <v>5.61</v>
      </c>
      <c r="C762" s="28" t="s">
        <v>10</v>
      </c>
      <c r="D762" s="5">
        <v>8</v>
      </c>
      <c r="E762" s="5">
        <v>0.35</v>
      </c>
      <c r="F762" s="5" t="s">
        <v>78</v>
      </c>
      <c r="G762" s="5" t="s">
        <v>51</v>
      </c>
      <c r="H762" s="5" t="s">
        <v>85</v>
      </c>
      <c r="I762" s="5" t="s">
        <v>116</v>
      </c>
      <c r="J762" t="s">
        <v>102</v>
      </c>
    </row>
    <row r="763" spans="1:10" x14ac:dyDescent="0.2">
      <c r="A763" s="28" t="s">
        <v>28</v>
      </c>
      <c r="B763" s="18">
        <v>5.61</v>
      </c>
      <c r="C763" s="28" t="s">
        <v>10</v>
      </c>
      <c r="D763" s="5">
        <v>11</v>
      </c>
      <c r="E763" s="5">
        <v>0.45</v>
      </c>
      <c r="F763" s="5" t="s">
        <v>79</v>
      </c>
      <c r="G763" s="5" t="s">
        <v>51</v>
      </c>
      <c r="H763" s="5" t="s">
        <v>85</v>
      </c>
      <c r="I763" s="5" t="s">
        <v>116</v>
      </c>
      <c r="J763" t="s">
        <v>102</v>
      </c>
    </row>
    <row r="764" spans="1:10" x14ac:dyDescent="0.2">
      <c r="A764" s="28" t="s">
        <v>19</v>
      </c>
      <c r="B764" s="18">
        <v>5.5</v>
      </c>
      <c r="C764" s="28" t="s">
        <v>10</v>
      </c>
      <c r="D764" s="5">
        <v>5</v>
      </c>
      <c r="E764" s="5">
        <v>0.65</v>
      </c>
      <c r="F764" s="5" t="s">
        <v>74</v>
      </c>
      <c r="G764" s="5" t="s">
        <v>52</v>
      </c>
      <c r="H764" s="5" t="s">
        <v>85</v>
      </c>
      <c r="I764" s="5" t="s">
        <v>116</v>
      </c>
      <c r="J764" t="s">
        <v>91</v>
      </c>
    </row>
    <row r="765" spans="1:10" x14ac:dyDescent="0.2">
      <c r="A765" s="28" t="s">
        <v>19</v>
      </c>
      <c r="B765" s="18">
        <v>5.5</v>
      </c>
      <c r="C765" s="28" t="s">
        <v>10</v>
      </c>
      <c r="D765" s="5">
        <v>8</v>
      </c>
      <c r="E765" s="5">
        <v>0.75</v>
      </c>
      <c r="F765" s="5" t="s">
        <v>75</v>
      </c>
      <c r="G765" s="5" t="s">
        <v>52</v>
      </c>
      <c r="H765" s="5" t="s">
        <v>85</v>
      </c>
      <c r="I765" s="5" t="s">
        <v>116</v>
      </c>
      <c r="J765" t="s">
        <v>91</v>
      </c>
    </row>
    <row r="766" spans="1:10" x14ac:dyDescent="0.2">
      <c r="A766" s="28" t="s">
        <v>19</v>
      </c>
      <c r="B766" s="18">
        <v>5.5</v>
      </c>
      <c r="C766" s="28" t="s">
        <v>10</v>
      </c>
      <c r="D766" s="5">
        <v>11</v>
      </c>
      <c r="E766" s="5">
        <v>0.65</v>
      </c>
      <c r="F766" s="5" t="s">
        <v>76</v>
      </c>
      <c r="G766" s="5" t="s">
        <v>52</v>
      </c>
      <c r="H766" s="5" t="s">
        <v>85</v>
      </c>
      <c r="I766" s="5" t="s">
        <v>116</v>
      </c>
      <c r="J766" t="s">
        <v>91</v>
      </c>
    </row>
    <row r="767" spans="1:10" x14ac:dyDescent="0.2">
      <c r="A767" s="28" t="s">
        <v>19</v>
      </c>
      <c r="B767" s="18">
        <v>5.5</v>
      </c>
      <c r="C767" s="28" t="s">
        <v>10</v>
      </c>
      <c r="D767" s="5">
        <v>5</v>
      </c>
      <c r="E767" s="5">
        <v>0.75</v>
      </c>
      <c r="F767" s="5" t="s">
        <v>77</v>
      </c>
      <c r="G767" s="5" t="s">
        <v>51</v>
      </c>
      <c r="H767" s="5" t="s">
        <v>85</v>
      </c>
      <c r="I767" s="5" t="s">
        <v>116</v>
      </c>
      <c r="J767" t="s">
        <v>91</v>
      </c>
    </row>
    <row r="768" spans="1:10" x14ac:dyDescent="0.2">
      <c r="A768" s="28" t="s">
        <v>19</v>
      </c>
      <c r="B768" s="18">
        <v>5.5</v>
      </c>
      <c r="C768" s="28" t="s">
        <v>10</v>
      </c>
      <c r="D768" s="5">
        <v>8</v>
      </c>
      <c r="E768" s="5">
        <v>0.8</v>
      </c>
      <c r="F768" s="5" t="s">
        <v>78</v>
      </c>
      <c r="G768" s="5" t="s">
        <v>51</v>
      </c>
      <c r="H768" s="5" t="s">
        <v>85</v>
      </c>
      <c r="I768" s="5" t="s">
        <v>116</v>
      </c>
      <c r="J768" t="s">
        <v>91</v>
      </c>
    </row>
    <row r="769" spans="1:10" x14ac:dyDescent="0.2">
      <c r="A769" s="28" t="s">
        <v>19</v>
      </c>
      <c r="B769" s="18">
        <v>5.5</v>
      </c>
      <c r="C769" s="28" t="s">
        <v>10</v>
      </c>
      <c r="D769" s="5">
        <v>11</v>
      </c>
      <c r="E769" s="5">
        <v>0.75</v>
      </c>
      <c r="F769" s="5" t="s">
        <v>79</v>
      </c>
      <c r="G769" s="5" t="s">
        <v>51</v>
      </c>
      <c r="H769" s="5" t="s">
        <v>85</v>
      </c>
      <c r="I769" s="5" t="s">
        <v>116</v>
      </c>
      <c r="J769" t="s">
        <v>91</v>
      </c>
    </row>
    <row r="770" spans="1:10" x14ac:dyDescent="0.2">
      <c r="A770" s="28" t="s">
        <v>16</v>
      </c>
      <c r="B770" s="18">
        <v>5.45</v>
      </c>
      <c r="C770" s="28" t="s">
        <v>10</v>
      </c>
      <c r="D770" s="5">
        <v>5</v>
      </c>
      <c r="E770" s="5">
        <v>0.85</v>
      </c>
      <c r="F770" s="5" t="s">
        <v>74</v>
      </c>
      <c r="G770" s="5" t="s">
        <v>52</v>
      </c>
      <c r="H770" s="5" t="s">
        <v>85</v>
      </c>
      <c r="I770" s="5" t="s">
        <v>116</v>
      </c>
      <c r="J770" t="s">
        <v>91</v>
      </c>
    </row>
    <row r="771" spans="1:10" x14ac:dyDescent="0.2">
      <c r="A771" s="28" t="s">
        <v>16</v>
      </c>
      <c r="B771" s="18">
        <v>5.45</v>
      </c>
      <c r="C771" s="28" t="s">
        <v>10</v>
      </c>
      <c r="D771" s="5">
        <v>8</v>
      </c>
      <c r="E771" s="5">
        <v>0.55000000000000004</v>
      </c>
      <c r="F771" s="5" t="s">
        <v>75</v>
      </c>
      <c r="G771" s="5" t="s">
        <v>52</v>
      </c>
      <c r="H771" s="5" t="s">
        <v>85</v>
      </c>
      <c r="I771" s="5" t="s">
        <v>116</v>
      </c>
      <c r="J771" t="s">
        <v>91</v>
      </c>
    </row>
    <row r="772" spans="1:10" x14ac:dyDescent="0.2">
      <c r="A772" s="28" t="s">
        <v>16</v>
      </c>
      <c r="B772" s="18">
        <v>5.45</v>
      </c>
      <c r="C772" s="28" t="s">
        <v>10</v>
      </c>
      <c r="D772" s="5">
        <v>11</v>
      </c>
      <c r="E772" s="5">
        <v>0.3</v>
      </c>
      <c r="F772" s="5" t="s">
        <v>76</v>
      </c>
      <c r="G772" s="5" t="s">
        <v>52</v>
      </c>
      <c r="H772" s="5" t="s">
        <v>85</v>
      </c>
      <c r="I772" s="5" t="s">
        <v>116</v>
      </c>
      <c r="J772" t="s">
        <v>91</v>
      </c>
    </row>
    <row r="773" spans="1:10" x14ac:dyDescent="0.2">
      <c r="A773" s="28" t="s">
        <v>16</v>
      </c>
      <c r="B773" s="18">
        <v>5.45</v>
      </c>
      <c r="C773" s="28" t="s">
        <v>10</v>
      </c>
      <c r="D773" s="5">
        <v>5</v>
      </c>
      <c r="E773" s="5">
        <v>0.75</v>
      </c>
      <c r="F773" s="5" t="s">
        <v>77</v>
      </c>
      <c r="G773" s="5" t="s">
        <v>51</v>
      </c>
      <c r="H773" s="5" t="s">
        <v>85</v>
      </c>
      <c r="I773" s="5" t="s">
        <v>116</v>
      </c>
      <c r="J773" t="s">
        <v>91</v>
      </c>
    </row>
    <row r="774" spans="1:10" x14ac:dyDescent="0.2">
      <c r="A774" s="28" t="s">
        <v>16</v>
      </c>
      <c r="B774" s="18">
        <v>5.45</v>
      </c>
      <c r="C774" s="28" t="s">
        <v>10</v>
      </c>
      <c r="D774" s="5">
        <v>8</v>
      </c>
      <c r="E774" s="5">
        <v>0.55000000000000004</v>
      </c>
      <c r="F774" s="5" t="s">
        <v>78</v>
      </c>
      <c r="G774" s="5" t="s">
        <v>51</v>
      </c>
      <c r="H774" s="5" t="s">
        <v>85</v>
      </c>
      <c r="I774" s="5" t="s">
        <v>116</v>
      </c>
      <c r="J774" t="s">
        <v>91</v>
      </c>
    </row>
    <row r="775" spans="1:10" x14ac:dyDescent="0.2">
      <c r="A775" s="28" t="s">
        <v>16</v>
      </c>
      <c r="B775" s="18">
        <v>5.45</v>
      </c>
      <c r="C775" s="28" t="s">
        <v>10</v>
      </c>
      <c r="D775" s="5">
        <v>11</v>
      </c>
      <c r="E775" s="5">
        <v>0.55000000000000004</v>
      </c>
      <c r="F775" s="5" t="s">
        <v>79</v>
      </c>
      <c r="G775" s="5" t="s">
        <v>51</v>
      </c>
      <c r="H775" s="5" t="s">
        <v>85</v>
      </c>
      <c r="I775" s="5" t="s">
        <v>116</v>
      </c>
      <c r="J775" t="s">
        <v>91</v>
      </c>
    </row>
    <row r="776" spans="1:10" x14ac:dyDescent="0.2">
      <c r="A776" s="28" t="s">
        <v>17</v>
      </c>
      <c r="B776" s="18">
        <v>9.19</v>
      </c>
      <c r="C776" s="28" t="s">
        <v>10</v>
      </c>
      <c r="D776" s="5">
        <v>5</v>
      </c>
      <c r="E776" s="5">
        <v>0.85</v>
      </c>
      <c r="F776" s="5" t="s">
        <v>74</v>
      </c>
      <c r="G776" s="5" t="s">
        <v>52</v>
      </c>
      <c r="H776" s="5" t="s">
        <v>86</v>
      </c>
      <c r="I776" s="12" t="s">
        <v>118</v>
      </c>
      <c r="J776" t="s">
        <v>91</v>
      </c>
    </row>
    <row r="777" spans="1:10" x14ac:dyDescent="0.2">
      <c r="A777" s="28" t="s">
        <v>17</v>
      </c>
      <c r="B777" s="18">
        <v>9.19</v>
      </c>
      <c r="C777" s="28" t="s">
        <v>10</v>
      </c>
      <c r="D777" s="5">
        <v>8</v>
      </c>
      <c r="E777" s="5">
        <v>0.85</v>
      </c>
      <c r="F777" s="5" t="s">
        <v>75</v>
      </c>
      <c r="G777" s="5" t="s">
        <v>52</v>
      </c>
      <c r="H777" s="5" t="s">
        <v>86</v>
      </c>
      <c r="I777" s="12" t="s">
        <v>118</v>
      </c>
      <c r="J777" t="s">
        <v>91</v>
      </c>
    </row>
    <row r="778" spans="1:10" x14ac:dyDescent="0.2">
      <c r="A778" s="28" t="s">
        <v>17</v>
      </c>
      <c r="B778" s="18">
        <v>9.19</v>
      </c>
      <c r="C778" s="28" t="s">
        <v>10</v>
      </c>
      <c r="D778" s="5">
        <v>11</v>
      </c>
      <c r="E778" s="5">
        <v>0.75</v>
      </c>
      <c r="F778" s="5" t="s">
        <v>76</v>
      </c>
      <c r="G778" s="5" t="s">
        <v>52</v>
      </c>
      <c r="H778" s="5" t="s">
        <v>86</v>
      </c>
      <c r="I778" s="12" t="s">
        <v>118</v>
      </c>
      <c r="J778" t="s">
        <v>91</v>
      </c>
    </row>
    <row r="779" spans="1:10" x14ac:dyDescent="0.2">
      <c r="A779" s="28" t="s">
        <v>17</v>
      </c>
      <c r="B779" s="18">
        <v>9.19</v>
      </c>
      <c r="C779" s="28" t="s">
        <v>10</v>
      </c>
      <c r="D779" s="5">
        <v>5</v>
      </c>
      <c r="E779" s="5">
        <v>0.85</v>
      </c>
      <c r="F779" s="5" t="s">
        <v>77</v>
      </c>
      <c r="G779" s="5" t="s">
        <v>51</v>
      </c>
      <c r="H779" s="5" t="s">
        <v>86</v>
      </c>
      <c r="I779" s="12" t="s">
        <v>118</v>
      </c>
      <c r="J779" t="s">
        <v>91</v>
      </c>
    </row>
    <row r="780" spans="1:10" x14ac:dyDescent="0.2">
      <c r="A780" s="28" t="s">
        <v>17</v>
      </c>
      <c r="B780" s="18">
        <v>9.19</v>
      </c>
      <c r="C780" s="28" t="s">
        <v>10</v>
      </c>
      <c r="D780" s="5">
        <v>8</v>
      </c>
      <c r="E780" s="5">
        <v>0.84</v>
      </c>
      <c r="F780" s="5" t="s">
        <v>78</v>
      </c>
      <c r="G780" s="5" t="s">
        <v>51</v>
      </c>
      <c r="H780" s="5" t="s">
        <v>86</v>
      </c>
      <c r="I780" s="12" t="s">
        <v>118</v>
      </c>
      <c r="J780" t="s">
        <v>91</v>
      </c>
    </row>
    <row r="781" spans="1:10" x14ac:dyDescent="0.2">
      <c r="A781" s="28" t="s">
        <v>17</v>
      </c>
      <c r="B781" s="18">
        <v>9.19</v>
      </c>
      <c r="C781" s="28" t="s">
        <v>10</v>
      </c>
      <c r="D781" s="5">
        <v>11</v>
      </c>
      <c r="E781" s="5">
        <v>0.63</v>
      </c>
      <c r="F781" s="5" t="s">
        <v>79</v>
      </c>
      <c r="G781" s="5" t="s">
        <v>51</v>
      </c>
      <c r="H781" s="5" t="s">
        <v>86</v>
      </c>
      <c r="I781" s="12" t="s">
        <v>118</v>
      </c>
      <c r="J781" t="s">
        <v>91</v>
      </c>
    </row>
    <row r="782" spans="1:10" x14ac:dyDescent="0.2">
      <c r="A782" s="28" t="s">
        <v>18</v>
      </c>
      <c r="B782" s="18">
        <v>5.5</v>
      </c>
      <c r="C782" s="28" t="s">
        <v>10</v>
      </c>
      <c r="D782" s="5">
        <v>5</v>
      </c>
      <c r="E782" s="12">
        <v>0.9</v>
      </c>
      <c r="F782" s="5" t="s">
        <v>74</v>
      </c>
      <c r="G782" s="5" t="s">
        <v>52</v>
      </c>
      <c r="H782" s="5" t="s">
        <v>85</v>
      </c>
      <c r="I782" s="5" t="s">
        <v>116</v>
      </c>
      <c r="J782" t="s">
        <v>91</v>
      </c>
    </row>
    <row r="783" spans="1:10" x14ac:dyDescent="0.2">
      <c r="A783" s="28" t="s">
        <v>18</v>
      </c>
      <c r="B783" s="18">
        <v>5.5</v>
      </c>
      <c r="C783" s="28" t="s">
        <v>10</v>
      </c>
      <c r="D783" s="5">
        <v>8</v>
      </c>
      <c r="E783" s="5">
        <v>0.75</v>
      </c>
      <c r="F783" s="5" t="s">
        <v>75</v>
      </c>
      <c r="G783" s="5" t="s">
        <v>52</v>
      </c>
      <c r="H783" s="5" t="s">
        <v>85</v>
      </c>
      <c r="I783" s="5" t="s">
        <v>116</v>
      </c>
      <c r="J783" t="s">
        <v>91</v>
      </c>
    </row>
    <row r="784" spans="1:10" x14ac:dyDescent="0.2">
      <c r="A784" s="28" t="s">
        <v>18</v>
      </c>
      <c r="B784" s="18">
        <v>5.5</v>
      </c>
      <c r="C784" s="28" t="s">
        <v>10</v>
      </c>
      <c r="D784" s="5">
        <v>11</v>
      </c>
      <c r="E784" s="5">
        <v>0.5</v>
      </c>
      <c r="F784" s="5" t="s">
        <v>76</v>
      </c>
      <c r="G784" s="5" t="s">
        <v>52</v>
      </c>
      <c r="H784" s="5" t="s">
        <v>85</v>
      </c>
      <c r="I784" s="5" t="s">
        <v>116</v>
      </c>
      <c r="J784" t="s">
        <v>91</v>
      </c>
    </row>
    <row r="785" spans="1:10" x14ac:dyDescent="0.2">
      <c r="A785" s="28" t="s">
        <v>18</v>
      </c>
      <c r="B785" s="18">
        <v>5.5</v>
      </c>
      <c r="C785" s="28" t="s">
        <v>10</v>
      </c>
      <c r="D785" s="5">
        <v>5</v>
      </c>
      <c r="E785" s="12">
        <v>0.85</v>
      </c>
      <c r="F785" s="5" t="s">
        <v>77</v>
      </c>
      <c r="G785" s="5" t="s">
        <v>51</v>
      </c>
      <c r="H785" s="5" t="s">
        <v>85</v>
      </c>
      <c r="I785" s="5" t="s">
        <v>116</v>
      </c>
      <c r="J785" t="s">
        <v>91</v>
      </c>
    </row>
    <row r="786" spans="1:10" x14ac:dyDescent="0.2">
      <c r="A786" s="28" t="s">
        <v>18</v>
      </c>
      <c r="B786" s="18">
        <v>5.5</v>
      </c>
      <c r="C786" s="28" t="s">
        <v>10</v>
      </c>
      <c r="D786" s="5">
        <v>8</v>
      </c>
      <c r="E786" s="5">
        <v>0.8</v>
      </c>
      <c r="F786" s="5" t="s">
        <v>78</v>
      </c>
      <c r="G786" s="5" t="s">
        <v>51</v>
      </c>
      <c r="H786" s="5" t="s">
        <v>85</v>
      </c>
      <c r="I786" s="5" t="s">
        <v>116</v>
      </c>
      <c r="J786" t="s">
        <v>91</v>
      </c>
    </row>
    <row r="787" spans="1:10" x14ac:dyDescent="0.2">
      <c r="A787" s="28" t="s">
        <v>18</v>
      </c>
      <c r="B787" s="18">
        <v>5.5</v>
      </c>
      <c r="C787" s="28" t="s">
        <v>10</v>
      </c>
      <c r="D787" s="5">
        <v>11</v>
      </c>
      <c r="E787" s="5">
        <v>0.8</v>
      </c>
      <c r="F787" s="5" t="s">
        <v>79</v>
      </c>
      <c r="G787" s="5" t="s">
        <v>51</v>
      </c>
      <c r="H787" s="5" t="s">
        <v>85</v>
      </c>
      <c r="I787" s="5" t="s">
        <v>116</v>
      </c>
      <c r="J787" t="s">
        <v>91</v>
      </c>
    </row>
    <row r="788" spans="1:10" x14ac:dyDescent="0.2">
      <c r="A788" s="28" t="s">
        <v>32</v>
      </c>
      <c r="B788" s="18">
        <v>9.14</v>
      </c>
      <c r="C788" s="28" t="s">
        <v>9</v>
      </c>
      <c r="D788" s="5">
        <v>5</v>
      </c>
      <c r="E788" s="12">
        <v>0.9</v>
      </c>
      <c r="F788" s="5" t="s">
        <v>74</v>
      </c>
      <c r="G788" s="5" t="s">
        <v>52</v>
      </c>
      <c r="H788" s="5" t="s">
        <v>86</v>
      </c>
      <c r="I788" s="12" t="s">
        <v>118</v>
      </c>
      <c r="J788" t="s">
        <v>91</v>
      </c>
    </row>
    <row r="789" spans="1:10" x14ac:dyDescent="0.2">
      <c r="A789" s="28" t="s">
        <v>32</v>
      </c>
      <c r="B789" s="18">
        <v>9.14</v>
      </c>
      <c r="C789" s="28" t="s">
        <v>9</v>
      </c>
      <c r="D789" s="5">
        <v>8</v>
      </c>
      <c r="E789" s="5">
        <v>0.8</v>
      </c>
      <c r="F789" s="5" t="s">
        <v>75</v>
      </c>
      <c r="G789" s="5" t="s">
        <v>52</v>
      </c>
      <c r="H789" s="5" t="s">
        <v>86</v>
      </c>
      <c r="I789" s="12" t="s">
        <v>118</v>
      </c>
      <c r="J789" t="s">
        <v>91</v>
      </c>
    </row>
    <row r="790" spans="1:10" x14ac:dyDescent="0.2">
      <c r="A790" s="28" t="s">
        <v>32</v>
      </c>
      <c r="B790" s="18">
        <v>9.14</v>
      </c>
      <c r="C790" s="28" t="s">
        <v>9</v>
      </c>
      <c r="D790" s="5">
        <v>11</v>
      </c>
      <c r="E790" s="5">
        <v>0.55000000000000004</v>
      </c>
      <c r="F790" s="5" t="s">
        <v>76</v>
      </c>
      <c r="G790" s="5" t="s">
        <v>52</v>
      </c>
      <c r="H790" s="5" t="s">
        <v>86</v>
      </c>
      <c r="I790" s="12" t="s">
        <v>118</v>
      </c>
      <c r="J790" t="s">
        <v>91</v>
      </c>
    </row>
    <row r="791" spans="1:10" x14ac:dyDescent="0.2">
      <c r="A791" s="28" t="s">
        <v>32</v>
      </c>
      <c r="B791" s="18">
        <v>9.14</v>
      </c>
      <c r="C791" s="28" t="s">
        <v>9</v>
      </c>
      <c r="D791" s="5">
        <v>5</v>
      </c>
      <c r="E791" s="12">
        <v>0.9</v>
      </c>
      <c r="F791" s="5" t="s">
        <v>77</v>
      </c>
      <c r="G791" s="5" t="s">
        <v>51</v>
      </c>
      <c r="H791" s="5" t="s">
        <v>86</v>
      </c>
      <c r="I791" s="12" t="s">
        <v>118</v>
      </c>
      <c r="J791" t="s">
        <v>91</v>
      </c>
    </row>
    <row r="792" spans="1:10" x14ac:dyDescent="0.2">
      <c r="A792" s="28" t="s">
        <v>32</v>
      </c>
      <c r="B792" s="18">
        <v>9.14</v>
      </c>
      <c r="C792" s="28" t="s">
        <v>9</v>
      </c>
      <c r="D792" s="5">
        <v>8</v>
      </c>
      <c r="E792" s="5">
        <v>0.95</v>
      </c>
      <c r="F792" s="5" t="s">
        <v>78</v>
      </c>
      <c r="G792" s="5" t="s">
        <v>51</v>
      </c>
      <c r="H792" s="5" t="s">
        <v>86</v>
      </c>
      <c r="I792" s="12" t="s">
        <v>118</v>
      </c>
      <c r="J792" t="s">
        <v>91</v>
      </c>
    </row>
    <row r="793" spans="1:10" x14ac:dyDescent="0.2">
      <c r="A793" s="28" t="s">
        <v>32</v>
      </c>
      <c r="B793" s="18">
        <v>9.14</v>
      </c>
      <c r="C793" s="28" t="s">
        <v>9</v>
      </c>
      <c r="D793" s="5">
        <v>11</v>
      </c>
      <c r="E793" s="5">
        <v>0.75</v>
      </c>
      <c r="F793" s="5" t="s">
        <v>79</v>
      </c>
      <c r="G793" s="5" t="s">
        <v>51</v>
      </c>
      <c r="H793" s="5" t="s">
        <v>86</v>
      </c>
      <c r="I793" s="12" t="s">
        <v>118</v>
      </c>
      <c r="J793" t="s">
        <v>91</v>
      </c>
    </row>
    <row r="794" spans="1:10" x14ac:dyDescent="0.2">
      <c r="A794" s="28" t="s">
        <v>24</v>
      </c>
      <c r="B794" s="18">
        <v>5.95</v>
      </c>
      <c r="C794" s="28" t="s">
        <v>10</v>
      </c>
      <c r="D794" s="5">
        <v>5</v>
      </c>
      <c r="E794" s="12">
        <v>0.7</v>
      </c>
      <c r="F794" s="5" t="s">
        <v>74</v>
      </c>
      <c r="G794" s="5" t="s">
        <v>52</v>
      </c>
      <c r="H794" s="5" t="s">
        <v>85</v>
      </c>
      <c r="I794" s="5" t="s">
        <v>116</v>
      </c>
      <c r="J794" t="s">
        <v>98</v>
      </c>
    </row>
    <row r="795" spans="1:10" x14ac:dyDescent="0.2">
      <c r="A795" s="28" t="s">
        <v>24</v>
      </c>
      <c r="B795" s="18">
        <v>5.95</v>
      </c>
      <c r="C795" s="28" t="s">
        <v>10</v>
      </c>
      <c r="D795" s="5">
        <v>8</v>
      </c>
      <c r="E795" s="5">
        <v>0.55000000000000004</v>
      </c>
      <c r="F795" s="5" t="s">
        <v>75</v>
      </c>
      <c r="G795" s="5" t="s">
        <v>52</v>
      </c>
      <c r="H795" s="5" t="s">
        <v>85</v>
      </c>
      <c r="I795" s="5" t="s">
        <v>116</v>
      </c>
      <c r="J795" t="s">
        <v>98</v>
      </c>
    </row>
    <row r="796" spans="1:10" x14ac:dyDescent="0.2">
      <c r="A796" s="28" t="s">
        <v>24</v>
      </c>
      <c r="B796" s="18">
        <v>5.95</v>
      </c>
      <c r="C796" s="28" t="s">
        <v>10</v>
      </c>
      <c r="D796" s="5">
        <v>11</v>
      </c>
      <c r="E796" s="5">
        <v>0.35</v>
      </c>
      <c r="F796" s="5" t="s">
        <v>76</v>
      </c>
      <c r="G796" s="5" t="s">
        <v>52</v>
      </c>
      <c r="H796" s="5" t="s">
        <v>85</v>
      </c>
      <c r="I796" s="5" t="s">
        <v>116</v>
      </c>
      <c r="J796" t="s">
        <v>98</v>
      </c>
    </row>
    <row r="797" spans="1:10" x14ac:dyDescent="0.2">
      <c r="A797" s="28" t="s">
        <v>24</v>
      </c>
      <c r="B797" s="18">
        <v>5.95</v>
      </c>
      <c r="C797" s="28" t="s">
        <v>10</v>
      </c>
      <c r="D797" s="5">
        <v>5</v>
      </c>
      <c r="E797" s="12">
        <v>0.8</v>
      </c>
      <c r="F797" s="5" t="s">
        <v>77</v>
      </c>
      <c r="G797" s="5" t="s">
        <v>51</v>
      </c>
      <c r="H797" s="5" t="s">
        <v>85</v>
      </c>
      <c r="I797" s="5" t="s">
        <v>116</v>
      </c>
      <c r="J797" t="s">
        <v>98</v>
      </c>
    </row>
    <row r="798" spans="1:10" x14ac:dyDescent="0.2">
      <c r="A798" s="28" t="s">
        <v>24</v>
      </c>
      <c r="B798" s="18">
        <v>5.95</v>
      </c>
      <c r="C798" s="28" t="s">
        <v>10</v>
      </c>
      <c r="D798" s="5">
        <v>8</v>
      </c>
      <c r="E798" s="5">
        <v>0.6</v>
      </c>
      <c r="F798" s="5" t="s">
        <v>78</v>
      </c>
      <c r="G798" s="5" t="s">
        <v>51</v>
      </c>
      <c r="H798" s="5" t="s">
        <v>85</v>
      </c>
      <c r="I798" s="5" t="s">
        <v>116</v>
      </c>
      <c r="J798" t="s">
        <v>98</v>
      </c>
    </row>
    <row r="799" spans="1:10" x14ac:dyDescent="0.2">
      <c r="A799" s="28" t="s">
        <v>24</v>
      </c>
      <c r="B799" s="18">
        <v>5.95</v>
      </c>
      <c r="C799" s="28" t="s">
        <v>10</v>
      </c>
      <c r="D799" s="5">
        <v>11</v>
      </c>
      <c r="E799" s="5">
        <v>0.45</v>
      </c>
      <c r="F799" s="5" t="s">
        <v>79</v>
      </c>
      <c r="G799" s="5" t="s">
        <v>51</v>
      </c>
      <c r="H799" s="5" t="s">
        <v>85</v>
      </c>
      <c r="I799" s="5" t="s">
        <v>116</v>
      </c>
      <c r="J799" t="s">
        <v>98</v>
      </c>
    </row>
    <row r="800" spans="1:10" x14ac:dyDescent="0.2">
      <c r="A800" s="28" t="s">
        <v>33</v>
      </c>
      <c r="B800" s="18">
        <v>8.76</v>
      </c>
      <c r="C800" s="28" t="s">
        <v>9</v>
      </c>
      <c r="D800" s="5">
        <v>5</v>
      </c>
      <c r="E800" s="5">
        <v>0.85</v>
      </c>
      <c r="F800" s="5" t="s">
        <v>74</v>
      </c>
      <c r="G800" s="5" t="s">
        <v>52</v>
      </c>
      <c r="H800" s="5" t="s">
        <v>85</v>
      </c>
      <c r="I800" s="12" t="s">
        <v>118</v>
      </c>
      <c r="J800" t="s">
        <v>91</v>
      </c>
    </row>
    <row r="801" spans="1:10" x14ac:dyDescent="0.2">
      <c r="A801" s="28" t="s">
        <v>33</v>
      </c>
      <c r="B801" s="18">
        <v>8.76</v>
      </c>
      <c r="C801" s="28" t="s">
        <v>9</v>
      </c>
      <c r="D801" s="5">
        <v>8</v>
      </c>
      <c r="E801" s="5">
        <v>0.7</v>
      </c>
      <c r="F801" s="5" t="s">
        <v>75</v>
      </c>
      <c r="G801" s="5" t="s">
        <v>52</v>
      </c>
      <c r="H801" s="5" t="s">
        <v>85</v>
      </c>
      <c r="I801" s="12" t="s">
        <v>118</v>
      </c>
      <c r="J801" t="s">
        <v>91</v>
      </c>
    </row>
    <row r="802" spans="1:10" x14ac:dyDescent="0.2">
      <c r="A802" s="28" t="s">
        <v>33</v>
      </c>
      <c r="B802" s="18">
        <v>8.76</v>
      </c>
      <c r="C802" s="28" t="s">
        <v>9</v>
      </c>
      <c r="D802" s="5">
        <v>11</v>
      </c>
      <c r="E802" s="5">
        <v>0.55000000000000004</v>
      </c>
      <c r="F802" s="5" t="s">
        <v>76</v>
      </c>
      <c r="G802" s="5" t="s">
        <v>52</v>
      </c>
      <c r="H802" s="5" t="s">
        <v>85</v>
      </c>
      <c r="I802" s="12" t="s">
        <v>118</v>
      </c>
      <c r="J802" t="s">
        <v>91</v>
      </c>
    </row>
    <row r="803" spans="1:10" x14ac:dyDescent="0.2">
      <c r="A803" s="28" t="s">
        <v>33</v>
      </c>
      <c r="B803" s="18">
        <v>8.76</v>
      </c>
      <c r="C803" s="28" t="s">
        <v>9</v>
      </c>
      <c r="D803" s="5">
        <v>5</v>
      </c>
      <c r="E803" s="5">
        <v>0.75</v>
      </c>
      <c r="F803" s="5" t="s">
        <v>77</v>
      </c>
      <c r="G803" s="5" t="s">
        <v>51</v>
      </c>
      <c r="H803" s="5" t="s">
        <v>85</v>
      </c>
      <c r="I803" s="12" t="s">
        <v>118</v>
      </c>
      <c r="J803" t="s">
        <v>91</v>
      </c>
    </row>
    <row r="804" spans="1:10" x14ac:dyDescent="0.2">
      <c r="A804" s="28" t="s">
        <v>33</v>
      </c>
      <c r="B804" s="18">
        <v>8.76</v>
      </c>
      <c r="C804" s="28" t="s">
        <v>9</v>
      </c>
      <c r="D804" s="5">
        <v>8</v>
      </c>
      <c r="E804" s="5">
        <v>0.75</v>
      </c>
      <c r="F804" s="5" t="s">
        <v>78</v>
      </c>
      <c r="G804" s="5" t="s">
        <v>51</v>
      </c>
      <c r="H804" s="5" t="s">
        <v>85</v>
      </c>
      <c r="I804" s="12" t="s">
        <v>118</v>
      </c>
      <c r="J804" t="s">
        <v>91</v>
      </c>
    </row>
    <row r="805" spans="1:10" x14ac:dyDescent="0.2">
      <c r="A805" s="28" t="s">
        <v>33</v>
      </c>
      <c r="B805" s="18">
        <v>8.76</v>
      </c>
      <c r="C805" s="28" t="s">
        <v>9</v>
      </c>
      <c r="D805" s="5">
        <v>11</v>
      </c>
      <c r="E805" s="5">
        <v>0.5</v>
      </c>
      <c r="F805" s="5" t="s">
        <v>79</v>
      </c>
      <c r="G805" s="5" t="s">
        <v>51</v>
      </c>
      <c r="H805" s="5" t="s">
        <v>85</v>
      </c>
      <c r="I805" s="12" t="s">
        <v>118</v>
      </c>
      <c r="J805" t="s">
        <v>91</v>
      </c>
    </row>
    <row r="806" spans="1:10" x14ac:dyDescent="0.2">
      <c r="A806" s="28" t="s">
        <v>31</v>
      </c>
      <c r="B806" s="18">
        <v>4.87</v>
      </c>
      <c r="C806" s="28" t="s">
        <v>10</v>
      </c>
      <c r="D806" s="5">
        <v>5</v>
      </c>
      <c r="E806" s="5">
        <v>0.8</v>
      </c>
      <c r="F806" s="5" t="s">
        <v>74</v>
      </c>
      <c r="G806" s="5" t="s">
        <v>52</v>
      </c>
      <c r="H806" s="5" t="s">
        <v>85</v>
      </c>
      <c r="I806" s="5" t="s">
        <v>116</v>
      </c>
      <c r="J806" t="s">
        <v>98</v>
      </c>
    </row>
    <row r="807" spans="1:10" x14ac:dyDescent="0.2">
      <c r="A807" s="28" t="s">
        <v>31</v>
      </c>
      <c r="B807" s="18">
        <v>4.87</v>
      </c>
      <c r="C807" s="28" t="s">
        <v>10</v>
      </c>
      <c r="D807" s="5">
        <v>8</v>
      </c>
      <c r="E807" s="5">
        <v>0.75</v>
      </c>
      <c r="F807" s="5" t="s">
        <v>75</v>
      </c>
      <c r="G807" s="5" t="s">
        <v>52</v>
      </c>
      <c r="H807" s="5" t="s">
        <v>85</v>
      </c>
      <c r="I807" s="5" t="s">
        <v>116</v>
      </c>
      <c r="J807" t="s">
        <v>98</v>
      </c>
    </row>
    <row r="808" spans="1:10" x14ac:dyDescent="0.2">
      <c r="A808" s="28" t="s">
        <v>31</v>
      </c>
      <c r="B808" s="18">
        <v>4.87</v>
      </c>
      <c r="C808" s="28" t="s">
        <v>10</v>
      </c>
      <c r="D808" s="5">
        <v>11</v>
      </c>
      <c r="E808" s="5">
        <v>0.7</v>
      </c>
      <c r="F808" s="5" t="s">
        <v>76</v>
      </c>
      <c r="G808" s="5" t="s">
        <v>52</v>
      </c>
      <c r="H808" s="5" t="s">
        <v>85</v>
      </c>
      <c r="I808" s="5" t="s">
        <v>116</v>
      </c>
      <c r="J808" t="s">
        <v>98</v>
      </c>
    </row>
    <row r="809" spans="1:10" x14ac:dyDescent="0.2">
      <c r="A809" s="28" t="s">
        <v>31</v>
      </c>
      <c r="B809" s="18">
        <v>4.87</v>
      </c>
      <c r="C809" s="28" t="s">
        <v>10</v>
      </c>
      <c r="D809" s="5">
        <v>5</v>
      </c>
      <c r="E809" s="5">
        <v>0.85</v>
      </c>
      <c r="F809" s="5" t="s">
        <v>77</v>
      </c>
      <c r="G809" s="5" t="s">
        <v>51</v>
      </c>
      <c r="H809" s="5" t="s">
        <v>85</v>
      </c>
      <c r="I809" s="5" t="s">
        <v>116</v>
      </c>
      <c r="J809" t="s">
        <v>98</v>
      </c>
    </row>
    <row r="810" spans="1:10" x14ac:dyDescent="0.2">
      <c r="A810" s="28" t="s">
        <v>31</v>
      </c>
      <c r="B810" s="18">
        <v>4.87</v>
      </c>
      <c r="C810" s="28" t="s">
        <v>10</v>
      </c>
      <c r="D810" s="5">
        <v>8</v>
      </c>
      <c r="E810" s="5">
        <v>0.8</v>
      </c>
      <c r="F810" s="5" t="s">
        <v>78</v>
      </c>
      <c r="G810" s="5" t="s">
        <v>51</v>
      </c>
      <c r="H810" s="5" t="s">
        <v>85</v>
      </c>
      <c r="I810" s="5" t="s">
        <v>116</v>
      </c>
      <c r="J810" t="s">
        <v>98</v>
      </c>
    </row>
    <row r="811" spans="1:10" x14ac:dyDescent="0.2">
      <c r="A811" s="28" t="s">
        <v>31</v>
      </c>
      <c r="B811" s="18">
        <v>4.87</v>
      </c>
      <c r="C811" s="28" t="s">
        <v>10</v>
      </c>
      <c r="D811" s="5">
        <v>11</v>
      </c>
      <c r="E811" s="5">
        <v>0.65</v>
      </c>
      <c r="F811" s="5" t="s">
        <v>79</v>
      </c>
      <c r="G811" s="5" t="s">
        <v>51</v>
      </c>
      <c r="H811" s="5" t="s">
        <v>85</v>
      </c>
      <c r="I811" s="5" t="s">
        <v>116</v>
      </c>
      <c r="J811" t="s">
        <v>98</v>
      </c>
    </row>
    <row r="812" spans="1:10" x14ac:dyDescent="0.2">
      <c r="A812" s="28" t="s">
        <v>20</v>
      </c>
      <c r="B812" s="18">
        <v>8.31</v>
      </c>
      <c r="C812" s="28" t="s">
        <v>9</v>
      </c>
      <c r="D812" s="5">
        <v>5</v>
      </c>
      <c r="E812" s="5">
        <v>0.9</v>
      </c>
      <c r="F812" s="5" t="s">
        <v>74</v>
      </c>
      <c r="G812" s="5" t="s">
        <v>52</v>
      </c>
      <c r="H812" s="5" t="s">
        <v>85</v>
      </c>
      <c r="I812" s="12" t="s">
        <v>118</v>
      </c>
      <c r="J812" t="s">
        <v>98</v>
      </c>
    </row>
    <row r="813" spans="1:10" x14ac:dyDescent="0.2">
      <c r="A813" s="28" t="s">
        <v>20</v>
      </c>
      <c r="B813" s="18">
        <v>8.31</v>
      </c>
      <c r="C813" s="28" t="s">
        <v>9</v>
      </c>
      <c r="D813" s="5">
        <v>8</v>
      </c>
      <c r="E813" s="5">
        <v>0.8</v>
      </c>
      <c r="F813" s="5" t="s">
        <v>75</v>
      </c>
      <c r="G813" s="5" t="s">
        <v>52</v>
      </c>
      <c r="H813" s="5" t="s">
        <v>85</v>
      </c>
      <c r="I813" s="12" t="s">
        <v>118</v>
      </c>
      <c r="J813" t="s">
        <v>98</v>
      </c>
    </row>
    <row r="814" spans="1:10" x14ac:dyDescent="0.2">
      <c r="A814" s="28" t="s">
        <v>20</v>
      </c>
      <c r="B814" s="18">
        <v>8.31</v>
      </c>
      <c r="C814" s="28" t="s">
        <v>9</v>
      </c>
      <c r="D814" s="5">
        <v>11</v>
      </c>
      <c r="E814" s="5">
        <v>0.65</v>
      </c>
      <c r="F814" s="5" t="s">
        <v>76</v>
      </c>
      <c r="G814" s="5" t="s">
        <v>52</v>
      </c>
      <c r="H814" s="5" t="s">
        <v>85</v>
      </c>
      <c r="I814" s="12" t="s">
        <v>118</v>
      </c>
      <c r="J814" t="s">
        <v>98</v>
      </c>
    </row>
    <row r="815" spans="1:10" x14ac:dyDescent="0.2">
      <c r="A815" s="28" t="s">
        <v>20</v>
      </c>
      <c r="B815" s="18">
        <v>8.31</v>
      </c>
      <c r="C815" s="28" t="s">
        <v>9</v>
      </c>
      <c r="D815" s="5">
        <v>5</v>
      </c>
      <c r="E815" s="5">
        <v>0.8</v>
      </c>
      <c r="F815" s="5" t="s">
        <v>77</v>
      </c>
      <c r="G815" s="5" t="s">
        <v>51</v>
      </c>
      <c r="H815" s="5" t="s">
        <v>85</v>
      </c>
      <c r="I815" s="12" t="s">
        <v>118</v>
      </c>
      <c r="J815" t="s">
        <v>98</v>
      </c>
    </row>
    <row r="816" spans="1:10" x14ac:dyDescent="0.2">
      <c r="A816" s="28" t="s">
        <v>20</v>
      </c>
      <c r="B816" s="18">
        <v>8.31</v>
      </c>
      <c r="C816" s="28" t="s">
        <v>9</v>
      </c>
      <c r="D816" s="5">
        <v>8</v>
      </c>
      <c r="E816" s="5">
        <v>0.8</v>
      </c>
      <c r="F816" s="5" t="s">
        <v>78</v>
      </c>
      <c r="G816" s="5" t="s">
        <v>51</v>
      </c>
      <c r="H816" s="5" t="s">
        <v>85</v>
      </c>
      <c r="I816" s="12" t="s">
        <v>118</v>
      </c>
      <c r="J816" t="s">
        <v>98</v>
      </c>
    </row>
    <row r="817" spans="1:10" x14ac:dyDescent="0.2">
      <c r="A817" s="28" t="s">
        <v>20</v>
      </c>
      <c r="B817" s="18">
        <v>8.31</v>
      </c>
      <c r="C817" s="28" t="s">
        <v>9</v>
      </c>
      <c r="D817" s="5">
        <v>11</v>
      </c>
      <c r="E817" s="5">
        <v>0.75</v>
      </c>
      <c r="F817" s="5" t="s">
        <v>79</v>
      </c>
      <c r="G817" s="5" t="s">
        <v>51</v>
      </c>
      <c r="H817" s="5" t="s">
        <v>85</v>
      </c>
      <c r="I817" s="12" t="s">
        <v>118</v>
      </c>
      <c r="J817" t="s">
        <v>98</v>
      </c>
    </row>
    <row r="818" spans="1:10" x14ac:dyDescent="0.2">
      <c r="A818" s="28" t="s">
        <v>66</v>
      </c>
      <c r="B818" s="18">
        <v>4.956164383561644</v>
      </c>
      <c r="C818" s="28" t="s">
        <v>10</v>
      </c>
      <c r="D818" s="5">
        <v>5</v>
      </c>
      <c r="E818" s="5">
        <v>0.8</v>
      </c>
      <c r="F818" s="5" t="s">
        <v>74</v>
      </c>
      <c r="G818" s="5" t="s">
        <v>52</v>
      </c>
      <c r="H818" s="5" t="s">
        <v>85</v>
      </c>
      <c r="I818" s="5" t="s">
        <v>116</v>
      </c>
      <c r="J818" t="s">
        <v>103</v>
      </c>
    </row>
    <row r="819" spans="1:10" x14ac:dyDescent="0.2">
      <c r="A819" s="28" t="s">
        <v>66</v>
      </c>
      <c r="B819" s="18">
        <v>4.956164383561644</v>
      </c>
      <c r="C819" s="28" t="s">
        <v>10</v>
      </c>
      <c r="D819" s="5">
        <v>8</v>
      </c>
      <c r="E819" s="5">
        <v>0.75</v>
      </c>
      <c r="F819" s="5" t="s">
        <v>75</v>
      </c>
      <c r="G819" s="5" t="s">
        <v>52</v>
      </c>
      <c r="H819" s="5" t="s">
        <v>85</v>
      </c>
      <c r="I819" s="5" t="s">
        <v>116</v>
      </c>
      <c r="J819" t="s">
        <v>103</v>
      </c>
    </row>
    <row r="820" spans="1:10" x14ac:dyDescent="0.2">
      <c r="A820" s="28" t="s">
        <v>66</v>
      </c>
      <c r="B820" s="18">
        <v>4.956164383561644</v>
      </c>
      <c r="C820" s="28" t="s">
        <v>10</v>
      </c>
      <c r="D820" s="5">
        <v>11</v>
      </c>
      <c r="E820" s="5">
        <v>0.55000000000000004</v>
      </c>
      <c r="F820" s="5" t="s">
        <v>76</v>
      </c>
      <c r="G820" s="5" t="s">
        <v>52</v>
      </c>
      <c r="H820" s="5" t="s">
        <v>85</v>
      </c>
      <c r="I820" s="5" t="s">
        <v>116</v>
      </c>
      <c r="J820" t="s">
        <v>103</v>
      </c>
    </row>
    <row r="821" spans="1:10" x14ac:dyDescent="0.2">
      <c r="A821" s="28" t="s">
        <v>66</v>
      </c>
      <c r="B821" s="18">
        <v>4.956164383561644</v>
      </c>
      <c r="C821" s="28" t="s">
        <v>10</v>
      </c>
      <c r="D821" s="5">
        <v>5</v>
      </c>
      <c r="E821" s="5">
        <v>0.95</v>
      </c>
      <c r="F821" s="5" t="s">
        <v>77</v>
      </c>
      <c r="G821" s="5" t="s">
        <v>51</v>
      </c>
      <c r="H821" s="5" t="s">
        <v>85</v>
      </c>
      <c r="I821" s="5" t="s">
        <v>116</v>
      </c>
      <c r="J821" t="s">
        <v>103</v>
      </c>
    </row>
    <row r="822" spans="1:10" x14ac:dyDescent="0.2">
      <c r="A822" s="28" t="s">
        <v>66</v>
      </c>
      <c r="B822" s="18">
        <v>4.956164383561644</v>
      </c>
      <c r="C822" s="28" t="s">
        <v>10</v>
      </c>
      <c r="D822" s="5">
        <v>8</v>
      </c>
      <c r="E822" s="5">
        <v>0.8</v>
      </c>
      <c r="F822" s="5" t="s">
        <v>78</v>
      </c>
      <c r="G822" s="5" t="s">
        <v>51</v>
      </c>
      <c r="H822" s="5" t="s">
        <v>85</v>
      </c>
      <c r="I822" s="5" t="s">
        <v>116</v>
      </c>
      <c r="J822" t="s">
        <v>103</v>
      </c>
    </row>
    <row r="823" spans="1:10" x14ac:dyDescent="0.2">
      <c r="A823" s="28" t="s">
        <v>66</v>
      </c>
      <c r="B823" s="18">
        <v>4.956164383561644</v>
      </c>
      <c r="C823" s="28" t="s">
        <v>10</v>
      </c>
      <c r="D823" s="5">
        <v>11</v>
      </c>
      <c r="E823" s="5">
        <v>0.7</v>
      </c>
      <c r="F823" s="5" t="s">
        <v>79</v>
      </c>
      <c r="G823" s="5" t="s">
        <v>51</v>
      </c>
      <c r="H823" s="5" t="s">
        <v>85</v>
      </c>
      <c r="I823" s="5" t="s">
        <v>116</v>
      </c>
      <c r="J823" t="s">
        <v>103</v>
      </c>
    </row>
    <row r="824" spans="1:10" x14ac:dyDescent="0.2">
      <c r="A824" s="28" t="s">
        <v>25</v>
      </c>
      <c r="B824" s="18">
        <v>4.5999999999999996</v>
      </c>
      <c r="C824" s="28" t="s">
        <v>9</v>
      </c>
      <c r="D824" s="5">
        <v>5</v>
      </c>
      <c r="E824" s="5">
        <v>0.8</v>
      </c>
      <c r="F824" s="5" t="s">
        <v>74</v>
      </c>
      <c r="G824" s="5" t="s">
        <v>52</v>
      </c>
      <c r="H824" s="5" t="s">
        <v>85</v>
      </c>
      <c r="I824" s="5" t="s">
        <v>116</v>
      </c>
      <c r="J824" t="s">
        <v>91</v>
      </c>
    </row>
    <row r="825" spans="1:10" x14ac:dyDescent="0.2">
      <c r="A825" s="28" t="s">
        <v>25</v>
      </c>
      <c r="B825" s="18">
        <v>4.5999999999999996</v>
      </c>
      <c r="C825" s="28" t="s">
        <v>9</v>
      </c>
      <c r="D825" s="5">
        <v>8</v>
      </c>
      <c r="E825" s="5">
        <v>0.65</v>
      </c>
      <c r="F825" s="5" t="s">
        <v>75</v>
      </c>
      <c r="G825" s="5" t="s">
        <v>52</v>
      </c>
      <c r="H825" s="5" t="s">
        <v>85</v>
      </c>
      <c r="I825" s="5" t="s">
        <v>116</v>
      </c>
      <c r="J825" t="s">
        <v>91</v>
      </c>
    </row>
    <row r="826" spans="1:10" x14ac:dyDescent="0.2">
      <c r="A826" s="28" t="s">
        <v>25</v>
      </c>
      <c r="B826" s="18">
        <v>4.5999999999999996</v>
      </c>
      <c r="C826" s="28" t="s">
        <v>9</v>
      </c>
      <c r="D826" s="5">
        <v>11</v>
      </c>
      <c r="E826" s="5">
        <v>0.4</v>
      </c>
      <c r="F826" s="5" t="s">
        <v>76</v>
      </c>
      <c r="G826" s="5" t="s">
        <v>52</v>
      </c>
      <c r="H826" s="5" t="s">
        <v>85</v>
      </c>
      <c r="I826" s="5" t="s">
        <v>116</v>
      </c>
      <c r="J826" t="s">
        <v>91</v>
      </c>
    </row>
    <row r="827" spans="1:10" x14ac:dyDescent="0.2">
      <c r="A827" s="28" t="s">
        <v>25</v>
      </c>
      <c r="B827" s="18">
        <v>4.5999999999999996</v>
      </c>
      <c r="C827" s="28" t="s">
        <v>9</v>
      </c>
      <c r="D827" s="5">
        <v>5</v>
      </c>
      <c r="E827" s="5">
        <v>0.75</v>
      </c>
      <c r="F827" s="5" t="s">
        <v>77</v>
      </c>
      <c r="G827" s="5" t="s">
        <v>51</v>
      </c>
      <c r="H827" s="5" t="s">
        <v>85</v>
      </c>
      <c r="I827" s="5" t="s">
        <v>116</v>
      </c>
      <c r="J827" t="s">
        <v>91</v>
      </c>
    </row>
    <row r="828" spans="1:10" x14ac:dyDescent="0.2">
      <c r="A828" s="28" t="s">
        <v>25</v>
      </c>
      <c r="B828" s="18">
        <v>4.5999999999999996</v>
      </c>
      <c r="C828" s="28" t="s">
        <v>9</v>
      </c>
      <c r="D828" s="5">
        <v>8</v>
      </c>
      <c r="E828" s="5">
        <v>0.8</v>
      </c>
      <c r="F828" s="5" t="s">
        <v>78</v>
      </c>
      <c r="G828" s="5" t="s">
        <v>51</v>
      </c>
      <c r="H828" s="5" t="s">
        <v>85</v>
      </c>
      <c r="I828" s="5" t="s">
        <v>116</v>
      </c>
      <c r="J828" t="s">
        <v>91</v>
      </c>
    </row>
    <row r="829" spans="1:10" x14ac:dyDescent="0.2">
      <c r="A829" s="28" t="s">
        <v>25</v>
      </c>
      <c r="B829" s="18">
        <v>4.5999999999999996</v>
      </c>
      <c r="C829" s="28" t="s">
        <v>9</v>
      </c>
      <c r="D829" s="5">
        <v>11</v>
      </c>
      <c r="E829" s="5">
        <v>0.7</v>
      </c>
      <c r="F829" s="5" t="s">
        <v>79</v>
      </c>
      <c r="G829" s="5" t="s">
        <v>51</v>
      </c>
      <c r="H829" s="5" t="s">
        <v>85</v>
      </c>
      <c r="I829" s="5" t="s">
        <v>116</v>
      </c>
      <c r="J829" t="s">
        <v>91</v>
      </c>
    </row>
    <row r="830" spans="1:10" x14ac:dyDescent="0.2">
      <c r="A830" s="28" t="s">
        <v>21</v>
      </c>
      <c r="B830" s="18">
        <v>8.84</v>
      </c>
      <c r="C830" s="28" t="s">
        <v>9</v>
      </c>
      <c r="D830" s="5">
        <v>5</v>
      </c>
      <c r="E830" s="5">
        <v>0.9</v>
      </c>
      <c r="F830" s="5" t="s">
        <v>74</v>
      </c>
      <c r="G830" s="5" t="s">
        <v>52</v>
      </c>
      <c r="H830" s="5" t="s">
        <v>85</v>
      </c>
      <c r="I830" s="12" t="s">
        <v>118</v>
      </c>
      <c r="J830" t="s">
        <v>91</v>
      </c>
    </row>
    <row r="831" spans="1:10" x14ac:dyDescent="0.2">
      <c r="A831" s="28" t="s">
        <v>21</v>
      </c>
      <c r="B831" s="18">
        <v>8.84</v>
      </c>
      <c r="C831" s="28" t="s">
        <v>9</v>
      </c>
      <c r="D831" s="5">
        <v>8</v>
      </c>
      <c r="E831" s="5">
        <v>0.85</v>
      </c>
      <c r="F831" s="5" t="s">
        <v>75</v>
      </c>
      <c r="G831" s="5" t="s">
        <v>52</v>
      </c>
      <c r="H831" s="5" t="s">
        <v>85</v>
      </c>
      <c r="I831" s="12" t="s">
        <v>118</v>
      </c>
      <c r="J831" t="s">
        <v>91</v>
      </c>
    </row>
    <row r="832" spans="1:10" x14ac:dyDescent="0.2">
      <c r="A832" s="28" t="s">
        <v>21</v>
      </c>
      <c r="B832" s="18">
        <v>8.84</v>
      </c>
      <c r="C832" s="28" t="s">
        <v>9</v>
      </c>
      <c r="D832" s="5">
        <v>11</v>
      </c>
      <c r="E832" s="5">
        <v>0.65</v>
      </c>
      <c r="F832" s="5" t="s">
        <v>76</v>
      </c>
      <c r="G832" s="5" t="s">
        <v>52</v>
      </c>
      <c r="H832" s="5" t="s">
        <v>85</v>
      </c>
      <c r="I832" s="12" t="s">
        <v>118</v>
      </c>
      <c r="J832" t="s">
        <v>91</v>
      </c>
    </row>
    <row r="833" spans="1:10" x14ac:dyDescent="0.2">
      <c r="A833" s="28" t="s">
        <v>21</v>
      </c>
      <c r="B833" s="18">
        <v>8.84</v>
      </c>
      <c r="C833" s="28" t="s">
        <v>9</v>
      </c>
      <c r="D833" s="5">
        <v>5</v>
      </c>
      <c r="E833" s="5">
        <v>0.9</v>
      </c>
      <c r="F833" s="5" t="s">
        <v>77</v>
      </c>
      <c r="G833" s="5" t="s">
        <v>51</v>
      </c>
      <c r="H833" s="5" t="s">
        <v>85</v>
      </c>
      <c r="I833" s="12" t="s">
        <v>118</v>
      </c>
      <c r="J833" t="s">
        <v>91</v>
      </c>
    </row>
    <row r="834" spans="1:10" x14ac:dyDescent="0.2">
      <c r="A834" s="28" t="s">
        <v>21</v>
      </c>
      <c r="B834" s="18">
        <v>8.84</v>
      </c>
      <c r="C834" s="28" t="s">
        <v>9</v>
      </c>
      <c r="D834" s="5">
        <v>8</v>
      </c>
      <c r="E834" s="5">
        <v>0.85</v>
      </c>
      <c r="F834" s="5" t="s">
        <v>78</v>
      </c>
      <c r="G834" s="5" t="s">
        <v>51</v>
      </c>
      <c r="H834" s="5" t="s">
        <v>85</v>
      </c>
      <c r="I834" s="12" t="s">
        <v>118</v>
      </c>
      <c r="J834" t="s">
        <v>91</v>
      </c>
    </row>
    <row r="835" spans="1:10" x14ac:dyDescent="0.2">
      <c r="A835" s="28" t="s">
        <v>21</v>
      </c>
      <c r="B835" s="18">
        <v>8.84</v>
      </c>
      <c r="C835" s="28" t="s">
        <v>9</v>
      </c>
      <c r="D835" s="5">
        <v>11</v>
      </c>
      <c r="E835" s="5">
        <v>0.8</v>
      </c>
      <c r="F835" s="5" t="s">
        <v>79</v>
      </c>
      <c r="G835" s="5" t="s">
        <v>51</v>
      </c>
      <c r="H835" s="5" t="s">
        <v>85</v>
      </c>
      <c r="I835" s="12" t="s">
        <v>118</v>
      </c>
      <c r="J835" t="s">
        <v>91</v>
      </c>
    </row>
    <row r="836" spans="1:10" x14ac:dyDescent="0.2">
      <c r="A836" s="28" t="s">
        <v>43</v>
      </c>
      <c r="B836" s="18">
        <v>4.91</v>
      </c>
      <c r="C836" s="28" t="s">
        <v>10</v>
      </c>
      <c r="D836" s="5">
        <v>5</v>
      </c>
      <c r="E836" s="5">
        <v>0.55000000000000004</v>
      </c>
      <c r="F836" s="5" t="s">
        <v>74</v>
      </c>
      <c r="G836" s="5" t="s">
        <v>52</v>
      </c>
      <c r="H836" s="5" t="s">
        <v>85</v>
      </c>
      <c r="I836" s="5" t="s">
        <v>116</v>
      </c>
      <c r="J836" s="22" t="s">
        <v>96</v>
      </c>
    </row>
    <row r="837" spans="1:10" x14ac:dyDescent="0.2">
      <c r="A837" s="28" t="s">
        <v>43</v>
      </c>
      <c r="B837" s="18">
        <v>4.91</v>
      </c>
      <c r="C837" s="28" t="s">
        <v>10</v>
      </c>
      <c r="D837" s="5">
        <v>8</v>
      </c>
      <c r="E837" s="5">
        <v>0.7</v>
      </c>
      <c r="F837" s="5" t="s">
        <v>75</v>
      </c>
      <c r="G837" s="5" t="s">
        <v>52</v>
      </c>
      <c r="H837" s="5" t="s">
        <v>85</v>
      </c>
      <c r="I837" s="5" t="s">
        <v>116</v>
      </c>
      <c r="J837" s="22" t="s">
        <v>96</v>
      </c>
    </row>
    <row r="838" spans="1:10" x14ac:dyDescent="0.2">
      <c r="A838" s="28" t="s">
        <v>43</v>
      </c>
      <c r="B838" s="18">
        <v>4.91</v>
      </c>
      <c r="C838" s="28" t="s">
        <v>10</v>
      </c>
      <c r="D838" s="5">
        <v>11</v>
      </c>
      <c r="E838" s="5">
        <v>0.55000000000000004</v>
      </c>
      <c r="F838" s="5" t="s">
        <v>76</v>
      </c>
      <c r="G838" s="5" t="s">
        <v>52</v>
      </c>
      <c r="H838" s="5" t="s">
        <v>85</v>
      </c>
      <c r="I838" s="5" t="s">
        <v>116</v>
      </c>
      <c r="J838" s="22" t="s">
        <v>96</v>
      </c>
    </row>
    <row r="839" spans="1:10" x14ac:dyDescent="0.2">
      <c r="A839" s="28" t="s">
        <v>43</v>
      </c>
      <c r="B839" s="18">
        <v>4.91</v>
      </c>
      <c r="C839" s="28" t="s">
        <v>10</v>
      </c>
      <c r="D839" s="5">
        <v>5</v>
      </c>
      <c r="E839" s="5">
        <v>0.85</v>
      </c>
      <c r="F839" s="5" t="s">
        <v>77</v>
      </c>
      <c r="G839" s="5" t="s">
        <v>51</v>
      </c>
      <c r="H839" s="5" t="s">
        <v>85</v>
      </c>
      <c r="I839" s="5" t="s">
        <v>116</v>
      </c>
      <c r="J839" s="22" t="s">
        <v>96</v>
      </c>
    </row>
    <row r="840" spans="1:10" x14ac:dyDescent="0.2">
      <c r="A840" s="28" t="s">
        <v>43</v>
      </c>
      <c r="B840" s="18">
        <v>4.91</v>
      </c>
      <c r="C840" s="28" t="s">
        <v>10</v>
      </c>
      <c r="D840" s="5">
        <v>8</v>
      </c>
      <c r="E840" s="5">
        <v>0.5</v>
      </c>
      <c r="F840" s="5" t="s">
        <v>78</v>
      </c>
      <c r="G840" s="5" t="s">
        <v>51</v>
      </c>
      <c r="H840" s="5" t="s">
        <v>85</v>
      </c>
      <c r="I840" s="5" t="s">
        <v>116</v>
      </c>
      <c r="J840" s="22" t="s">
        <v>96</v>
      </c>
    </row>
    <row r="841" spans="1:10" x14ac:dyDescent="0.2">
      <c r="A841" s="28" t="s">
        <v>43</v>
      </c>
      <c r="B841" s="18">
        <v>4.91</v>
      </c>
      <c r="C841" s="28" t="s">
        <v>10</v>
      </c>
      <c r="D841" s="5">
        <v>11</v>
      </c>
      <c r="E841" s="5">
        <v>0.45</v>
      </c>
      <c r="F841" s="5" t="s">
        <v>79</v>
      </c>
      <c r="G841" s="5" t="s">
        <v>51</v>
      </c>
      <c r="H841" s="5" t="s">
        <v>85</v>
      </c>
      <c r="I841" s="5" t="s">
        <v>116</v>
      </c>
      <c r="J841" s="22" t="s">
        <v>96</v>
      </c>
    </row>
    <row r="842" spans="1:10" x14ac:dyDescent="0.2">
      <c r="A842" s="28" t="s">
        <v>44</v>
      </c>
      <c r="B842" s="18">
        <v>8.6199999999999992</v>
      </c>
      <c r="C842" s="28" t="s">
        <v>9</v>
      </c>
      <c r="D842" s="5">
        <v>5</v>
      </c>
      <c r="E842" s="5">
        <v>0.75</v>
      </c>
      <c r="F842" s="5" t="s">
        <v>74</v>
      </c>
      <c r="G842" s="5" t="s">
        <v>52</v>
      </c>
      <c r="H842" s="5" t="s">
        <v>85</v>
      </c>
      <c r="I842" s="12" t="s">
        <v>118</v>
      </c>
      <c r="J842" t="s">
        <v>91</v>
      </c>
    </row>
    <row r="843" spans="1:10" x14ac:dyDescent="0.2">
      <c r="A843" s="28" t="s">
        <v>44</v>
      </c>
      <c r="B843" s="18">
        <v>8.6199999999999992</v>
      </c>
      <c r="C843" s="28" t="s">
        <v>9</v>
      </c>
      <c r="D843" s="5">
        <v>8</v>
      </c>
      <c r="E843" s="5">
        <v>0.8</v>
      </c>
      <c r="F843" s="5" t="s">
        <v>75</v>
      </c>
      <c r="G843" s="5" t="s">
        <v>52</v>
      </c>
      <c r="H843" s="5" t="s">
        <v>85</v>
      </c>
      <c r="I843" s="12" t="s">
        <v>118</v>
      </c>
      <c r="J843" t="s">
        <v>91</v>
      </c>
    </row>
    <row r="844" spans="1:10" x14ac:dyDescent="0.2">
      <c r="A844" s="28" t="s">
        <v>44</v>
      </c>
      <c r="B844" s="18">
        <v>8.6199999999999992</v>
      </c>
      <c r="C844" s="28" t="s">
        <v>9</v>
      </c>
      <c r="D844" s="5">
        <v>11</v>
      </c>
      <c r="E844" s="5">
        <v>0.6</v>
      </c>
      <c r="F844" s="5" t="s">
        <v>76</v>
      </c>
      <c r="G844" s="5" t="s">
        <v>52</v>
      </c>
      <c r="H844" s="5" t="s">
        <v>85</v>
      </c>
      <c r="I844" s="12" t="s">
        <v>118</v>
      </c>
      <c r="J844" t="s">
        <v>91</v>
      </c>
    </row>
    <row r="845" spans="1:10" x14ac:dyDescent="0.2">
      <c r="A845" s="28" t="s">
        <v>44</v>
      </c>
      <c r="B845" s="18">
        <v>8.6199999999999992</v>
      </c>
      <c r="C845" s="28" t="s">
        <v>9</v>
      </c>
      <c r="D845" s="5">
        <v>5</v>
      </c>
      <c r="E845" s="5">
        <v>0.8</v>
      </c>
      <c r="F845" s="5" t="s">
        <v>77</v>
      </c>
      <c r="G845" s="5" t="s">
        <v>51</v>
      </c>
      <c r="H845" s="5" t="s">
        <v>85</v>
      </c>
      <c r="I845" s="12" t="s">
        <v>118</v>
      </c>
      <c r="J845" t="s">
        <v>91</v>
      </c>
    </row>
    <row r="846" spans="1:10" x14ac:dyDescent="0.2">
      <c r="A846" s="28" t="s">
        <v>44</v>
      </c>
      <c r="B846" s="18">
        <v>8.6199999999999992</v>
      </c>
      <c r="C846" s="28" t="s">
        <v>9</v>
      </c>
      <c r="D846" s="5">
        <v>8</v>
      </c>
      <c r="E846" s="5">
        <v>0.6</v>
      </c>
      <c r="F846" s="5" t="s">
        <v>78</v>
      </c>
      <c r="G846" s="5" t="s">
        <v>51</v>
      </c>
      <c r="H846" s="5" t="s">
        <v>85</v>
      </c>
      <c r="I846" s="12" t="s">
        <v>118</v>
      </c>
      <c r="J846" t="s">
        <v>91</v>
      </c>
    </row>
    <row r="847" spans="1:10" x14ac:dyDescent="0.2">
      <c r="A847" s="28" t="s">
        <v>44</v>
      </c>
      <c r="B847" s="18">
        <v>8.6199999999999992</v>
      </c>
      <c r="C847" s="28" t="s">
        <v>9</v>
      </c>
      <c r="D847" s="5">
        <v>11</v>
      </c>
      <c r="E847" s="5">
        <v>0.65</v>
      </c>
      <c r="F847" s="5" t="s">
        <v>79</v>
      </c>
      <c r="G847" s="5" t="s">
        <v>51</v>
      </c>
      <c r="H847" s="5" t="s">
        <v>85</v>
      </c>
      <c r="I847" s="12" t="s">
        <v>118</v>
      </c>
      <c r="J847" t="s">
        <v>91</v>
      </c>
    </row>
    <row r="848" spans="1:10" x14ac:dyDescent="0.2">
      <c r="A848" s="28" t="s">
        <v>29</v>
      </c>
      <c r="B848" s="18">
        <v>4.8600000000000003</v>
      </c>
      <c r="C848" s="28" t="s">
        <v>10</v>
      </c>
      <c r="D848" s="5">
        <v>5</v>
      </c>
      <c r="E848" s="5">
        <v>0.55000000000000004</v>
      </c>
      <c r="F848" s="5" t="s">
        <v>74</v>
      </c>
      <c r="G848" s="5" t="s">
        <v>52</v>
      </c>
      <c r="H848" s="5" t="s">
        <v>85</v>
      </c>
      <c r="I848" s="5" t="s">
        <v>116</v>
      </c>
      <c r="J848" t="s">
        <v>91</v>
      </c>
    </row>
    <row r="849" spans="1:10" x14ac:dyDescent="0.2">
      <c r="A849" s="28" t="s">
        <v>29</v>
      </c>
      <c r="B849" s="18">
        <v>4.8600000000000003</v>
      </c>
      <c r="C849" s="28" t="s">
        <v>10</v>
      </c>
      <c r="D849" s="5">
        <v>8</v>
      </c>
      <c r="E849" s="5">
        <v>0.8</v>
      </c>
      <c r="F849" s="5" t="s">
        <v>75</v>
      </c>
      <c r="G849" s="5" t="s">
        <v>52</v>
      </c>
      <c r="H849" s="5" t="s">
        <v>85</v>
      </c>
      <c r="I849" s="5" t="s">
        <v>116</v>
      </c>
      <c r="J849" t="s">
        <v>91</v>
      </c>
    </row>
    <row r="850" spans="1:10" x14ac:dyDescent="0.2">
      <c r="A850" s="28" t="s">
        <v>29</v>
      </c>
      <c r="B850" s="18">
        <v>4.8600000000000003</v>
      </c>
      <c r="C850" s="28" t="s">
        <v>10</v>
      </c>
      <c r="D850" s="5">
        <v>11</v>
      </c>
      <c r="E850" s="5">
        <v>0.6</v>
      </c>
      <c r="F850" s="5" t="s">
        <v>76</v>
      </c>
      <c r="G850" s="5" t="s">
        <v>52</v>
      </c>
      <c r="H850" s="5" t="s">
        <v>85</v>
      </c>
      <c r="I850" s="5" t="s">
        <v>116</v>
      </c>
      <c r="J850" t="s">
        <v>91</v>
      </c>
    </row>
    <row r="851" spans="1:10" x14ac:dyDescent="0.2">
      <c r="A851" s="28" t="s">
        <v>29</v>
      </c>
      <c r="B851" s="18">
        <v>4.8600000000000003</v>
      </c>
      <c r="C851" s="28" t="s">
        <v>10</v>
      </c>
      <c r="D851" s="5">
        <v>5</v>
      </c>
      <c r="E851" s="5">
        <v>0.65</v>
      </c>
      <c r="F851" s="5" t="s">
        <v>77</v>
      </c>
      <c r="G851" s="5" t="s">
        <v>51</v>
      </c>
      <c r="H851" s="5" t="s">
        <v>85</v>
      </c>
      <c r="I851" s="5" t="s">
        <v>116</v>
      </c>
      <c r="J851" t="s">
        <v>91</v>
      </c>
    </row>
    <row r="852" spans="1:10" x14ac:dyDescent="0.2">
      <c r="A852" s="28" t="s">
        <v>29</v>
      </c>
      <c r="B852" s="18">
        <v>4.8600000000000003</v>
      </c>
      <c r="C852" s="28" t="s">
        <v>10</v>
      </c>
      <c r="D852" s="5">
        <v>8</v>
      </c>
      <c r="E852" s="5">
        <v>0.7</v>
      </c>
      <c r="F852" s="5" t="s">
        <v>78</v>
      </c>
      <c r="G852" s="5" t="s">
        <v>51</v>
      </c>
      <c r="H852" s="5" t="s">
        <v>85</v>
      </c>
      <c r="I852" s="5" t="s">
        <v>116</v>
      </c>
      <c r="J852" t="s">
        <v>91</v>
      </c>
    </row>
    <row r="853" spans="1:10" x14ac:dyDescent="0.2">
      <c r="A853" s="28" t="s">
        <v>29</v>
      </c>
      <c r="B853" s="18">
        <v>4.8600000000000003</v>
      </c>
      <c r="C853" s="28" t="s">
        <v>10</v>
      </c>
      <c r="D853" s="5">
        <v>11</v>
      </c>
      <c r="E853" s="5">
        <v>0.55000000000000004</v>
      </c>
      <c r="F853" s="5" t="s">
        <v>79</v>
      </c>
      <c r="G853" s="5" t="s">
        <v>51</v>
      </c>
      <c r="H853" s="5" t="s">
        <v>85</v>
      </c>
      <c r="I853" s="5" t="s">
        <v>116</v>
      </c>
      <c r="J853" t="s">
        <v>91</v>
      </c>
    </row>
    <row r="854" spans="1:10" x14ac:dyDescent="0.2">
      <c r="A854" s="28" t="s">
        <v>39</v>
      </c>
      <c r="B854" s="18">
        <v>4.8600000000000003</v>
      </c>
      <c r="C854" s="28" t="s">
        <v>9</v>
      </c>
      <c r="D854" s="5">
        <v>5</v>
      </c>
      <c r="E854" s="5">
        <v>0.5</v>
      </c>
      <c r="F854" s="5" t="s">
        <v>74</v>
      </c>
      <c r="G854" s="5" t="s">
        <v>52</v>
      </c>
      <c r="H854" s="5" t="s">
        <v>85</v>
      </c>
      <c r="I854" s="5" t="s">
        <v>116</v>
      </c>
      <c r="J854" t="s">
        <v>91</v>
      </c>
    </row>
    <row r="855" spans="1:10" x14ac:dyDescent="0.2">
      <c r="A855" s="28" t="s">
        <v>39</v>
      </c>
      <c r="B855" s="18">
        <v>4.8600000000000003</v>
      </c>
      <c r="C855" s="28" t="s">
        <v>9</v>
      </c>
      <c r="D855" s="5">
        <v>8</v>
      </c>
      <c r="E855" s="5">
        <v>0.3</v>
      </c>
      <c r="F855" s="5" t="s">
        <v>75</v>
      </c>
      <c r="G855" s="5" t="s">
        <v>52</v>
      </c>
      <c r="H855" s="5" t="s">
        <v>85</v>
      </c>
      <c r="I855" s="5" t="s">
        <v>116</v>
      </c>
      <c r="J855" t="s">
        <v>91</v>
      </c>
    </row>
    <row r="856" spans="1:10" x14ac:dyDescent="0.2">
      <c r="A856" s="28" t="s">
        <v>39</v>
      </c>
      <c r="B856" s="18">
        <v>4.8600000000000003</v>
      </c>
      <c r="C856" s="28" t="s">
        <v>9</v>
      </c>
      <c r="D856" s="5">
        <v>11</v>
      </c>
      <c r="E856" s="5">
        <v>0.35</v>
      </c>
      <c r="F856" s="5" t="s">
        <v>76</v>
      </c>
      <c r="G856" s="5" t="s">
        <v>52</v>
      </c>
      <c r="H856" s="5" t="s">
        <v>85</v>
      </c>
      <c r="I856" s="5" t="s">
        <v>116</v>
      </c>
      <c r="J856" t="s">
        <v>91</v>
      </c>
    </row>
    <row r="857" spans="1:10" x14ac:dyDescent="0.2">
      <c r="A857" s="28" t="s">
        <v>39</v>
      </c>
      <c r="B857" s="18">
        <v>4.8600000000000003</v>
      </c>
      <c r="C857" s="28" t="s">
        <v>9</v>
      </c>
      <c r="D857" s="5">
        <v>5</v>
      </c>
      <c r="E857" s="5">
        <v>0.75</v>
      </c>
      <c r="F857" s="5" t="s">
        <v>77</v>
      </c>
      <c r="G857" s="5" t="s">
        <v>51</v>
      </c>
      <c r="H857" s="5" t="s">
        <v>85</v>
      </c>
      <c r="I857" s="5" t="s">
        <v>116</v>
      </c>
      <c r="J857" t="s">
        <v>91</v>
      </c>
    </row>
    <row r="858" spans="1:10" x14ac:dyDescent="0.2">
      <c r="A858" s="28" t="s">
        <v>39</v>
      </c>
      <c r="B858" s="18">
        <v>4.8600000000000003</v>
      </c>
      <c r="C858" s="28" t="s">
        <v>9</v>
      </c>
      <c r="D858" s="5">
        <v>8</v>
      </c>
      <c r="E858" s="5">
        <v>0.7</v>
      </c>
      <c r="F858" s="5" t="s">
        <v>78</v>
      </c>
      <c r="G858" s="5" t="s">
        <v>51</v>
      </c>
      <c r="H858" s="5" t="s">
        <v>85</v>
      </c>
      <c r="I858" s="5" t="s">
        <v>116</v>
      </c>
      <c r="J858" t="s">
        <v>91</v>
      </c>
    </row>
    <row r="859" spans="1:10" x14ac:dyDescent="0.2">
      <c r="A859" s="28" t="s">
        <v>39</v>
      </c>
      <c r="B859" s="18">
        <v>4.8600000000000003</v>
      </c>
      <c r="C859" s="28" t="s">
        <v>9</v>
      </c>
      <c r="D859" s="5">
        <v>11</v>
      </c>
      <c r="E859" s="5">
        <v>0.6</v>
      </c>
      <c r="F859" s="5" t="s">
        <v>79</v>
      </c>
      <c r="G859" s="5" t="s">
        <v>51</v>
      </c>
      <c r="H859" s="5" t="s">
        <v>85</v>
      </c>
      <c r="I859" s="5" t="s">
        <v>116</v>
      </c>
      <c r="J859" t="s">
        <v>91</v>
      </c>
    </row>
    <row r="860" spans="1:10" x14ac:dyDescent="0.2">
      <c r="A860" s="28" t="s">
        <v>40</v>
      </c>
      <c r="B860" s="18">
        <v>7</v>
      </c>
      <c r="C860" s="28" t="s">
        <v>10</v>
      </c>
      <c r="D860" s="5">
        <v>5</v>
      </c>
      <c r="E860" s="5">
        <v>0.8</v>
      </c>
      <c r="F860" s="5" t="s">
        <v>74</v>
      </c>
      <c r="G860" s="5" t="s">
        <v>52</v>
      </c>
      <c r="H860" s="5" t="s">
        <v>85</v>
      </c>
      <c r="I860" s="5" t="s">
        <v>116</v>
      </c>
      <c r="J860" t="s">
        <v>91</v>
      </c>
    </row>
    <row r="861" spans="1:10" x14ac:dyDescent="0.2">
      <c r="A861" s="28" t="s">
        <v>40</v>
      </c>
      <c r="B861" s="18">
        <v>7</v>
      </c>
      <c r="C861" s="28" t="s">
        <v>10</v>
      </c>
      <c r="D861" s="5">
        <v>8</v>
      </c>
      <c r="E861" s="5">
        <v>0.7</v>
      </c>
      <c r="F861" s="5" t="s">
        <v>75</v>
      </c>
      <c r="G861" s="5" t="s">
        <v>52</v>
      </c>
      <c r="H861" s="5" t="s">
        <v>85</v>
      </c>
      <c r="I861" s="5" t="s">
        <v>116</v>
      </c>
      <c r="J861" t="s">
        <v>91</v>
      </c>
    </row>
    <row r="862" spans="1:10" x14ac:dyDescent="0.2">
      <c r="A862" s="28" t="s">
        <v>40</v>
      </c>
      <c r="B862" s="18">
        <v>7</v>
      </c>
      <c r="C862" s="28" t="s">
        <v>10</v>
      </c>
      <c r="D862" s="5">
        <v>11</v>
      </c>
      <c r="E862" s="5">
        <v>0.75</v>
      </c>
      <c r="F862" s="5" t="s">
        <v>76</v>
      </c>
      <c r="G862" s="5" t="s">
        <v>52</v>
      </c>
      <c r="H862" s="5" t="s">
        <v>85</v>
      </c>
      <c r="I862" s="5" t="s">
        <v>116</v>
      </c>
      <c r="J862" t="s">
        <v>91</v>
      </c>
    </row>
    <row r="863" spans="1:10" x14ac:dyDescent="0.2">
      <c r="A863" s="28" t="s">
        <v>40</v>
      </c>
      <c r="B863" s="18">
        <v>7</v>
      </c>
      <c r="C863" s="28" t="s">
        <v>10</v>
      </c>
      <c r="D863" s="5">
        <v>5</v>
      </c>
      <c r="E863" s="5">
        <v>0.85</v>
      </c>
      <c r="F863" s="5" t="s">
        <v>77</v>
      </c>
      <c r="G863" s="5" t="s">
        <v>51</v>
      </c>
      <c r="H863" s="5" t="s">
        <v>85</v>
      </c>
      <c r="I863" s="5" t="s">
        <v>116</v>
      </c>
      <c r="J863" t="s">
        <v>91</v>
      </c>
    </row>
    <row r="864" spans="1:10" x14ac:dyDescent="0.2">
      <c r="A864" s="28" t="s">
        <v>40</v>
      </c>
      <c r="B864" s="18">
        <v>7</v>
      </c>
      <c r="C864" s="28" t="s">
        <v>10</v>
      </c>
      <c r="D864" s="5">
        <v>8</v>
      </c>
      <c r="E864" s="5">
        <v>0.7</v>
      </c>
      <c r="F864" s="5" t="s">
        <v>78</v>
      </c>
      <c r="G864" s="5" t="s">
        <v>51</v>
      </c>
      <c r="H864" s="5" t="s">
        <v>85</v>
      </c>
      <c r="I864" s="5" t="s">
        <v>116</v>
      </c>
      <c r="J864" t="s">
        <v>91</v>
      </c>
    </row>
    <row r="865" spans="1:10" x14ac:dyDescent="0.2">
      <c r="A865" s="28" t="s">
        <v>40</v>
      </c>
      <c r="B865" s="18">
        <v>7</v>
      </c>
      <c r="C865" s="28" t="s">
        <v>10</v>
      </c>
      <c r="D865" s="5">
        <v>11</v>
      </c>
      <c r="E865" s="5">
        <v>0.45</v>
      </c>
      <c r="F865" s="5" t="s">
        <v>79</v>
      </c>
      <c r="G865" s="5" t="s">
        <v>51</v>
      </c>
      <c r="H865" s="5" t="s">
        <v>85</v>
      </c>
      <c r="I865" s="5" t="s">
        <v>116</v>
      </c>
      <c r="J865" t="s">
        <v>91</v>
      </c>
    </row>
    <row r="866" spans="1:10" x14ac:dyDescent="0.2">
      <c r="A866" s="28" t="s">
        <v>41</v>
      </c>
      <c r="B866" s="18">
        <v>8.4</v>
      </c>
      <c r="C866" s="28" t="s">
        <v>9</v>
      </c>
      <c r="D866" s="5">
        <v>5</v>
      </c>
      <c r="E866" s="5">
        <v>0.65</v>
      </c>
      <c r="F866" s="5" t="s">
        <v>74</v>
      </c>
      <c r="G866" s="5" t="s">
        <v>52</v>
      </c>
      <c r="H866" s="5" t="s">
        <v>85</v>
      </c>
      <c r="I866" s="12" t="s">
        <v>118</v>
      </c>
      <c r="J866" t="s">
        <v>91</v>
      </c>
    </row>
    <row r="867" spans="1:10" x14ac:dyDescent="0.2">
      <c r="A867" s="28" t="s">
        <v>41</v>
      </c>
      <c r="B867" s="18">
        <v>8.4</v>
      </c>
      <c r="C867" s="28" t="s">
        <v>9</v>
      </c>
      <c r="D867" s="5">
        <v>8</v>
      </c>
      <c r="E867" s="5">
        <v>0.4</v>
      </c>
      <c r="F867" s="5" t="s">
        <v>75</v>
      </c>
      <c r="G867" s="5" t="s">
        <v>52</v>
      </c>
      <c r="H867" s="5" t="s">
        <v>85</v>
      </c>
      <c r="I867" s="12" t="s">
        <v>118</v>
      </c>
      <c r="J867" t="s">
        <v>91</v>
      </c>
    </row>
    <row r="868" spans="1:10" x14ac:dyDescent="0.2">
      <c r="A868" s="28" t="s">
        <v>41</v>
      </c>
      <c r="B868" s="18">
        <v>8.4</v>
      </c>
      <c r="C868" s="28" t="s">
        <v>9</v>
      </c>
      <c r="D868" s="5">
        <v>11</v>
      </c>
      <c r="E868" s="5">
        <v>0.55000000000000004</v>
      </c>
      <c r="F868" s="5" t="s">
        <v>76</v>
      </c>
      <c r="G868" s="5" t="s">
        <v>52</v>
      </c>
      <c r="H868" s="5" t="s">
        <v>85</v>
      </c>
      <c r="I868" s="12" t="s">
        <v>118</v>
      </c>
      <c r="J868" t="s">
        <v>91</v>
      </c>
    </row>
    <row r="869" spans="1:10" x14ac:dyDescent="0.2">
      <c r="A869" s="28" t="s">
        <v>41</v>
      </c>
      <c r="B869" s="18">
        <v>8.4</v>
      </c>
      <c r="C869" s="28" t="s">
        <v>9</v>
      </c>
      <c r="D869" s="5">
        <v>5</v>
      </c>
      <c r="E869" s="5">
        <v>0.7</v>
      </c>
      <c r="F869" s="5" t="s">
        <v>77</v>
      </c>
      <c r="G869" s="5" t="s">
        <v>51</v>
      </c>
      <c r="H869" s="5" t="s">
        <v>85</v>
      </c>
      <c r="I869" s="12" t="s">
        <v>118</v>
      </c>
      <c r="J869" t="s">
        <v>91</v>
      </c>
    </row>
    <row r="870" spans="1:10" x14ac:dyDescent="0.2">
      <c r="A870" s="28" t="s">
        <v>41</v>
      </c>
      <c r="B870" s="18">
        <v>8.4</v>
      </c>
      <c r="C870" s="28" t="s">
        <v>9</v>
      </c>
      <c r="D870" s="5">
        <v>8</v>
      </c>
      <c r="E870" s="5">
        <v>0.65</v>
      </c>
      <c r="F870" s="5" t="s">
        <v>78</v>
      </c>
      <c r="G870" s="5" t="s">
        <v>51</v>
      </c>
      <c r="H870" s="5" t="s">
        <v>85</v>
      </c>
      <c r="I870" s="12" t="s">
        <v>118</v>
      </c>
      <c r="J870" t="s">
        <v>91</v>
      </c>
    </row>
    <row r="871" spans="1:10" x14ac:dyDescent="0.2">
      <c r="A871" s="28" t="s">
        <v>41</v>
      </c>
      <c r="B871" s="18">
        <v>8.4</v>
      </c>
      <c r="C871" s="28" t="s">
        <v>9</v>
      </c>
      <c r="D871" s="5">
        <v>11</v>
      </c>
      <c r="E871" s="5">
        <v>0.65</v>
      </c>
      <c r="F871" s="5" t="s">
        <v>79</v>
      </c>
      <c r="G871" s="5" t="s">
        <v>51</v>
      </c>
      <c r="H871" s="5" t="s">
        <v>85</v>
      </c>
      <c r="I871" s="12" t="s">
        <v>118</v>
      </c>
      <c r="J871" t="s">
        <v>91</v>
      </c>
    </row>
    <row r="872" spans="1:10" x14ac:dyDescent="0.2">
      <c r="A872" s="28" t="s">
        <v>54</v>
      </c>
      <c r="B872" s="19">
        <v>5.6739726027397257</v>
      </c>
      <c r="C872" s="28" t="s">
        <v>9</v>
      </c>
      <c r="D872" s="5">
        <v>5</v>
      </c>
      <c r="E872" s="12">
        <v>0.7</v>
      </c>
      <c r="F872" s="5" t="s">
        <v>74</v>
      </c>
      <c r="G872" s="5" t="s">
        <v>52</v>
      </c>
      <c r="H872" s="5" t="s">
        <v>85</v>
      </c>
      <c r="I872" s="5" t="s">
        <v>116</v>
      </c>
      <c r="J872" t="s">
        <v>91</v>
      </c>
    </row>
    <row r="873" spans="1:10" x14ac:dyDescent="0.2">
      <c r="A873" s="28" t="s">
        <v>54</v>
      </c>
      <c r="B873" s="19">
        <v>5.6739726027397257</v>
      </c>
      <c r="C873" s="28" t="s">
        <v>9</v>
      </c>
      <c r="D873" s="5">
        <v>8</v>
      </c>
      <c r="E873" s="5">
        <v>0.4</v>
      </c>
      <c r="F873" s="5" t="s">
        <v>75</v>
      </c>
      <c r="G873" s="5" t="s">
        <v>52</v>
      </c>
      <c r="H873" s="5" t="s">
        <v>85</v>
      </c>
      <c r="I873" s="5" t="s">
        <v>116</v>
      </c>
      <c r="J873" t="s">
        <v>91</v>
      </c>
    </row>
    <row r="874" spans="1:10" x14ac:dyDescent="0.2">
      <c r="A874" s="28" t="s">
        <v>54</v>
      </c>
      <c r="B874" s="19">
        <v>5.6739726027397257</v>
      </c>
      <c r="C874" s="28" t="s">
        <v>9</v>
      </c>
      <c r="D874" s="5">
        <v>11</v>
      </c>
      <c r="E874" s="5">
        <v>0.45</v>
      </c>
      <c r="F874" s="5" t="s">
        <v>76</v>
      </c>
      <c r="G874" s="5" t="s">
        <v>52</v>
      </c>
      <c r="H874" s="5" t="s">
        <v>85</v>
      </c>
      <c r="I874" s="5" t="s">
        <v>116</v>
      </c>
      <c r="J874" t="s">
        <v>91</v>
      </c>
    </row>
    <row r="875" spans="1:10" x14ac:dyDescent="0.2">
      <c r="A875" s="28" t="s">
        <v>54</v>
      </c>
      <c r="B875" s="19">
        <v>5.6739726027397257</v>
      </c>
      <c r="C875" s="28" t="s">
        <v>9</v>
      </c>
      <c r="D875" s="5">
        <v>5</v>
      </c>
      <c r="E875" s="12">
        <v>0.8</v>
      </c>
      <c r="F875" s="5" t="s">
        <v>77</v>
      </c>
      <c r="G875" s="5" t="s">
        <v>51</v>
      </c>
      <c r="H875" s="5" t="s">
        <v>85</v>
      </c>
      <c r="I875" s="5" t="s">
        <v>116</v>
      </c>
      <c r="J875" t="s">
        <v>91</v>
      </c>
    </row>
    <row r="876" spans="1:10" x14ac:dyDescent="0.2">
      <c r="A876" s="28" t="s">
        <v>54</v>
      </c>
      <c r="B876" s="19">
        <v>5.6739726027397257</v>
      </c>
      <c r="C876" s="28" t="s">
        <v>9</v>
      </c>
      <c r="D876" s="5">
        <v>8</v>
      </c>
      <c r="E876" s="5">
        <v>0.75</v>
      </c>
      <c r="F876" s="5" t="s">
        <v>78</v>
      </c>
      <c r="G876" s="5" t="s">
        <v>51</v>
      </c>
      <c r="H876" s="5" t="s">
        <v>85</v>
      </c>
      <c r="I876" s="5" t="s">
        <v>116</v>
      </c>
      <c r="J876" t="s">
        <v>91</v>
      </c>
    </row>
    <row r="877" spans="1:10" x14ac:dyDescent="0.2">
      <c r="A877" s="28" t="s">
        <v>54</v>
      </c>
      <c r="B877" s="19">
        <v>5.6739726027397257</v>
      </c>
      <c r="C877" s="28" t="s">
        <v>9</v>
      </c>
      <c r="D877" s="5">
        <v>11</v>
      </c>
      <c r="E877" s="5">
        <v>0.55000000000000004</v>
      </c>
      <c r="F877" s="5" t="s">
        <v>79</v>
      </c>
      <c r="G877" s="5" t="s">
        <v>51</v>
      </c>
      <c r="H877" s="5" t="s">
        <v>85</v>
      </c>
      <c r="I877" s="5" t="s">
        <v>116</v>
      </c>
      <c r="J877" t="s">
        <v>91</v>
      </c>
    </row>
    <row r="878" spans="1:10" x14ac:dyDescent="0.2">
      <c r="A878" s="28" t="s">
        <v>30</v>
      </c>
      <c r="B878" s="18">
        <v>4.5999999999999996</v>
      </c>
      <c r="C878" s="28" t="s">
        <v>9</v>
      </c>
      <c r="D878" s="5">
        <v>5</v>
      </c>
      <c r="E878" s="12">
        <v>0.8</v>
      </c>
      <c r="F878" s="5" t="s">
        <v>74</v>
      </c>
      <c r="G878" s="5" t="s">
        <v>52</v>
      </c>
      <c r="H878" s="5" t="s">
        <v>85</v>
      </c>
      <c r="I878" s="5" t="s">
        <v>116</v>
      </c>
      <c r="J878" s="22" t="s">
        <v>96</v>
      </c>
    </row>
    <row r="879" spans="1:10" x14ac:dyDescent="0.2">
      <c r="A879" s="28" t="s">
        <v>30</v>
      </c>
      <c r="B879" s="18">
        <v>4.5999999999999996</v>
      </c>
      <c r="C879" s="28" t="s">
        <v>9</v>
      </c>
      <c r="D879" s="5">
        <v>8</v>
      </c>
      <c r="E879" s="5">
        <v>0.6</v>
      </c>
      <c r="F879" s="5" t="s">
        <v>75</v>
      </c>
      <c r="G879" s="5" t="s">
        <v>52</v>
      </c>
      <c r="H879" s="5" t="s">
        <v>85</v>
      </c>
      <c r="I879" s="5" t="s">
        <v>116</v>
      </c>
      <c r="J879" s="22" t="s">
        <v>96</v>
      </c>
    </row>
    <row r="880" spans="1:10" x14ac:dyDescent="0.2">
      <c r="A880" s="28" t="s">
        <v>30</v>
      </c>
      <c r="B880" s="18">
        <v>4.5999999999999996</v>
      </c>
      <c r="C880" s="28" t="s">
        <v>9</v>
      </c>
      <c r="D880" s="5">
        <v>11</v>
      </c>
      <c r="E880" s="5">
        <v>0.45</v>
      </c>
      <c r="F880" s="5" t="s">
        <v>76</v>
      </c>
      <c r="G880" s="5" t="s">
        <v>52</v>
      </c>
      <c r="H880" s="5" t="s">
        <v>85</v>
      </c>
      <c r="I880" s="5" t="s">
        <v>116</v>
      </c>
      <c r="J880" s="22" t="s">
        <v>96</v>
      </c>
    </row>
    <row r="881" spans="1:10" x14ac:dyDescent="0.2">
      <c r="A881" s="28" t="s">
        <v>30</v>
      </c>
      <c r="B881" s="18">
        <v>4.5999999999999996</v>
      </c>
      <c r="C881" s="28" t="s">
        <v>9</v>
      </c>
      <c r="D881" s="5">
        <v>5</v>
      </c>
      <c r="E881" s="12">
        <v>0.8</v>
      </c>
      <c r="F881" s="5" t="s">
        <v>77</v>
      </c>
      <c r="G881" s="5" t="s">
        <v>51</v>
      </c>
      <c r="H881" s="5" t="s">
        <v>85</v>
      </c>
      <c r="I881" s="5" t="s">
        <v>116</v>
      </c>
      <c r="J881" s="22" t="s">
        <v>96</v>
      </c>
    </row>
    <row r="882" spans="1:10" x14ac:dyDescent="0.2">
      <c r="A882" s="28" t="s">
        <v>30</v>
      </c>
      <c r="B882" s="18">
        <v>4.5999999999999996</v>
      </c>
      <c r="C882" s="28" t="s">
        <v>9</v>
      </c>
      <c r="D882" s="5">
        <v>8</v>
      </c>
      <c r="E882" s="5">
        <v>0.65</v>
      </c>
      <c r="F882" s="5" t="s">
        <v>78</v>
      </c>
      <c r="G882" s="5" t="s">
        <v>51</v>
      </c>
      <c r="H882" s="5" t="s">
        <v>85</v>
      </c>
      <c r="I882" s="5" t="s">
        <v>116</v>
      </c>
      <c r="J882" s="22" t="s">
        <v>96</v>
      </c>
    </row>
    <row r="883" spans="1:10" x14ac:dyDescent="0.2">
      <c r="A883" s="28" t="s">
        <v>30</v>
      </c>
      <c r="B883" s="18">
        <v>4.5999999999999996</v>
      </c>
      <c r="C883" s="28" t="s">
        <v>9</v>
      </c>
      <c r="D883" s="5">
        <v>11</v>
      </c>
      <c r="E883" s="5">
        <v>0.6</v>
      </c>
      <c r="F883" s="5" t="s">
        <v>79</v>
      </c>
      <c r="G883" s="5" t="s">
        <v>51</v>
      </c>
      <c r="H883" s="5" t="s">
        <v>85</v>
      </c>
      <c r="I883" s="5" t="s">
        <v>116</v>
      </c>
      <c r="J883" s="22" t="s">
        <v>96</v>
      </c>
    </row>
    <row r="884" spans="1:10" x14ac:dyDescent="0.2">
      <c r="A884" s="28" t="s">
        <v>55</v>
      </c>
      <c r="B884" s="19">
        <v>5.4767123287671229</v>
      </c>
      <c r="C884" s="28" t="s">
        <v>9</v>
      </c>
      <c r="D884" s="5">
        <v>5</v>
      </c>
      <c r="E884" s="12">
        <v>0.6</v>
      </c>
      <c r="F884" s="5" t="s">
        <v>74</v>
      </c>
      <c r="G884" s="5" t="s">
        <v>52</v>
      </c>
      <c r="H884" s="5" t="s">
        <v>85</v>
      </c>
      <c r="I884" s="5" t="s">
        <v>116</v>
      </c>
      <c r="J884" t="s">
        <v>91</v>
      </c>
    </row>
    <row r="885" spans="1:10" x14ac:dyDescent="0.2">
      <c r="A885" s="28" t="s">
        <v>55</v>
      </c>
      <c r="B885" s="19">
        <v>5.4767123287671229</v>
      </c>
      <c r="C885" s="28" t="s">
        <v>9</v>
      </c>
      <c r="D885" s="5">
        <v>8</v>
      </c>
      <c r="E885" s="5">
        <v>0.6</v>
      </c>
      <c r="F885" s="5" t="s">
        <v>75</v>
      </c>
      <c r="G885" s="5" t="s">
        <v>52</v>
      </c>
      <c r="H885" s="5" t="s">
        <v>85</v>
      </c>
      <c r="I885" s="5" t="s">
        <v>116</v>
      </c>
      <c r="J885" t="s">
        <v>91</v>
      </c>
    </row>
    <row r="886" spans="1:10" x14ac:dyDescent="0.2">
      <c r="A886" s="28" t="s">
        <v>55</v>
      </c>
      <c r="B886" s="19">
        <v>5.4767123287671229</v>
      </c>
      <c r="C886" s="28" t="s">
        <v>9</v>
      </c>
      <c r="D886" s="5">
        <v>11</v>
      </c>
      <c r="E886" s="5">
        <v>0.25</v>
      </c>
      <c r="F886" s="5" t="s">
        <v>76</v>
      </c>
      <c r="G886" s="5" t="s">
        <v>52</v>
      </c>
      <c r="H886" s="5" t="s">
        <v>85</v>
      </c>
      <c r="I886" s="5" t="s">
        <v>116</v>
      </c>
      <c r="J886" t="s">
        <v>91</v>
      </c>
    </row>
    <row r="887" spans="1:10" x14ac:dyDescent="0.2">
      <c r="A887" s="28" t="s">
        <v>55</v>
      </c>
      <c r="B887" s="19">
        <v>5.4767123287671229</v>
      </c>
      <c r="C887" s="28" t="s">
        <v>9</v>
      </c>
      <c r="D887" s="5">
        <v>5</v>
      </c>
      <c r="E887" s="12">
        <v>0.8</v>
      </c>
      <c r="F887" s="5" t="s">
        <v>77</v>
      </c>
      <c r="G887" s="5" t="s">
        <v>51</v>
      </c>
      <c r="H887" s="5" t="s">
        <v>85</v>
      </c>
      <c r="I887" s="5" t="s">
        <v>116</v>
      </c>
      <c r="J887" t="s">
        <v>91</v>
      </c>
    </row>
    <row r="888" spans="1:10" x14ac:dyDescent="0.2">
      <c r="A888" s="28" t="s">
        <v>55</v>
      </c>
      <c r="B888" s="19">
        <v>5.4767123287671229</v>
      </c>
      <c r="C888" s="28" t="s">
        <v>9</v>
      </c>
      <c r="D888" s="5">
        <v>8</v>
      </c>
      <c r="E888" s="5">
        <v>0.8</v>
      </c>
      <c r="F888" s="5" t="s">
        <v>78</v>
      </c>
      <c r="G888" s="5" t="s">
        <v>51</v>
      </c>
      <c r="H888" s="5" t="s">
        <v>85</v>
      </c>
      <c r="I888" s="5" t="s">
        <v>116</v>
      </c>
      <c r="J888" t="s">
        <v>91</v>
      </c>
    </row>
    <row r="889" spans="1:10" x14ac:dyDescent="0.2">
      <c r="A889" s="28" t="s">
        <v>55</v>
      </c>
      <c r="B889" s="19">
        <v>5.4767123287671229</v>
      </c>
      <c r="C889" s="28" t="s">
        <v>9</v>
      </c>
      <c r="D889" s="5">
        <v>11</v>
      </c>
      <c r="E889" s="5">
        <v>0.55000000000000004</v>
      </c>
      <c r="F889" s="5" t="s">
        <v>79</v>
      </c>
      <c r="G889" s="5" t="s">
        <v>51</v>
      </c>
      <c r="H889" s="5" t="s">
        <v>85</v>
      </c>
      <c r="I889" s="5" t="s">
        <v>116</v>
      </c>
      <c r="J889" t="s">
        <v>91</v>
      </c>
    </row>
    <row r="890" spans="1:10" x14ac:dyDescent="0.2">
      <c r="A890" s="28" t="s">
        <v>56</v>
      </c>
      <c r="B890" s="19">
        <v>9.4328767123287669</v>
      </c>
      <c r="C890" s="28" t="s">
        <v>9</v>
      </c>
      <c r="D890" s="5">
        <v>5</v>
      </c>
      <c r="E890" s="5">
        <v>0.75</v>
      </c>
      <c r="F890" s="5" t="s">
        <v>74</v>
      </c>
      <c r="G890" s="5" t="s">
        <v>52</v>
      </c>
      <c r="H890" s="5" t="s">
        <v>86</v>
      </c>
      <c r="I890" s="12" t="s">
        <v>118</v>
      </c>
      <c r="J890" t="s">
        <v>91</v>
      </c>
    </row>
    <row r="891" spans="1:10" x14ac:dyDescent="0.2">
      <c r="A891" s="28" t="s">
        <v>56</v>
      </c>
      <c r="B891" s="19">
        <v>9.4328767123287669</v>
      </c>
      <c r="C891" s="28" t="s">
        <v>9</v>
      </c>
      <c r="D891" s="5">
        <v>8</v>
      </c>
      <c r="E891" s="5">
        <v>0.65</v>
      </c>
      <c r="F891" s="5" t="s">
        <v>75</v>
      </c>
      <c r="G891" s="5" t="s">
        <v>52</v>
      </c>
      <c r="H891" s="5" t="s">
        <v>86</v>
      </c>
      <c r="I891" s="12" t="s">
        <v>118</v>
      </c>
      <c r="J891" t="s">
        <v>91</v>
      </c>
    </row>
    <row r="892" spans="1:10" x14ac:dyDescent="0.2">
      <c r="A892" s="28" t="s">
        <v>56</v>
      </c>
      <c r="B892" s="19">
        <v>9.4328767123287669</v>
      </c>
      <c r="C892" s="28" t="s">
        <v>9</v>
      </c>
      <c r="D892" s="5">
        <v>11</v>
      </c>
      <c r="E892" s="5">
        <v>0.8</v>
      </c>
      <c r="F892" s="5" t="s">
        <v>76</v>
      </c>
      <c r="G892" s="5" t="s">
        <v>52</v>
      </c>
      <c r="H892" s="5" t="s">
        <v>86</v>
      </c>
      <c r="I892" s="12" t="s">
        <v>118</v>
      </c>
      <c r="J892" t="s">
        <v>91</v>
      </c>
    </row>
    <row r="893" spans="1:10" x14ac:dyDescent="0.2">
      <c r="A893" s="28" t="s">
        <v>56</v>
      </c>
      <c r="B893" s="19">
        <v>9.4328767123287669</v>
      </c>
      <c r="C893" s="28" t="s">
        <v>9</v>
      </c>
      <c r="D893" s="5">
        <v>5</v>
      </c>
      <c r="E893" s="5">
        <v>0.9</v>
      </c>
      <c r="F893" s="5" t="s">
        <v>77</v>
      </c>
      <c r="G893" s="5" t="s">
        <v>51</v>
      </c>
      <c r="H893" s="5" t="s">
        <v>86</v>
      </c>
      <c r="I893" s="12" t="s">
        <v>118</v>
      </c>
      <c r="J893" t="s">
        <v>91</v>
      </c>
    </row>
    <row r="894" spans="1:10" x14ac:dyDescent="0.2">
      <c r="A894" s="28" t="s">
        <v>56</v>
      </c>
      <c r="B894" s="19">
        <v>9.4328767123287669</v>
      </c>
      <c r="C894" s="28" t="s">
        <v>9</v>
      </c>
      <c r="D894" s="5">
        <v>8</v>
      </c>
      <c r="E894" s="5">
        <v>0.9</v>
      </c>
      <c r="F894" s="5" t="s">
        <v>78</v>
      </c>
      <c r="G894" s="5" t="s">
        <v>51</v>
      </c>
      <c r="H894" s="5" t="s">
        <v>86</v>
      </c>
      <c r="I894" s="12" t="s">
        <v>118</v>
      </c>
      <c r="J894" t="s">
        <v>91</v>
      </c>
    </row>
    <row r="895" spans="1:10" x14ac:dyDescent="0.2">
      <c r="A895" s="28" t="s">
        <v>56</v>
      </c>
      <c r="B895" s="19">
        <v>9.4328767123287669</v>
      </c>
      <c r="C895" s="28" t="s">
        <v>9</v>
      </c>
      <c r="D895" s="5">
        <v>11</v>
      </c>
      <c r="E895" s="5">
        <v>0.85</v>
      </c>
      <c r="F895" s="5" t="s">
        <v>79</v>
      </c>
      <c r="G895" s="5" t="s">
        <v>51</v>
      </c>
      <c r="H895" s="5" t="s">
        <v>86</v>
      </c>
      <c r="I895" s="12" t="s">
        <v>118</v>
      </c>
      <c r="J895" t="s">
        <v>91</v>
      </c>
    </row>
    <row r="896" spans="1:10" x14ac:dyDescent="0.2">
      <c r="A896" s="28" t="s">
        <v>34</v>
      </c>
      <c r="B896" s="18">
        <v>4.26</v>
      </c>
      <c r="C896" s="28" t="s">
        <v>10</v>
      </c>
      <c r="D896" s="5">
        <v>5</v>
      </c>
      <c r="E896" s="5">
        <v>0.85</v>
      </c>
      <c r="F896" s="5" t="s">
        <v>74</v>
      </c>
      <c r="G896" s="5" t="s">
        <v>52</v>
      </c>
      <c r="H896" s="5" t="s">
        <v>85</v>
      </c>
      <c r="I896" s="5" t="s">
        <v>116</v>
      </c>
      <c r="J896" t="s">
        <v>91</v>
      </c>
    </row>
    <row r="897" spans="1:10" x14ac:dyDescent="0.2">
      <c r="A897" s="28" t="s">
        <v>34</v>
      </c>
      <c r="B897" s="18">
        <v>4.26</v>
      </c>
      <c r="C897" s="28" t="s">
        <v>10</v>
      </c>
      <c r="D897" s="5">
        <v>8</v>
      </c>
      <c r="E897" s="5">
        <v>0.4</v>
      </c>
      <c r="F897" s="5" t="s">
        <v>75</v>
      </c>
      <c r="G897" s="5" t="s">
        <v>52</v>
      </c>
      <c r="H897" s="5" t="s">
        <v>85</v>
      </c>
      <c r="I897" s="5" t="s">
        <v>116</v>
      </c>
      <c r="J897" t="s">
        <v>91</v>
      </c>
    </row>
    <row r="898" spans="1:10" x14ac:dyDescent="0.2">
      <c r="A898" s="28" t="s">
        <v>34</v>
      </c>
      <c r="B898" s="18">
        <v>4.26</v>
      </c>
      <c r="C898" s="28" t="s">
        <v>10</v>
      </c>
      <c r="D898" s="5">
        <v>11</v>
      </c>
      <c r="E898" s="5">
        <v>0.5</v>
      </c>
      <c r="F898" s="5" t="s">
        <v>76</v>
      </c>
      <c r="G898" s="5" t="s">
        <v>52</v>
      </c>
      <c r="H898" s="5" t="s">
        <v>85</v>
      </c>
      <c r="I898" s="5" t="s">
        <v>116</v>
      </c>
      <c r="J898" t="s">
        <v>91</v>
      </c>
    </row>
    <row r="899" spans="1:10" x14ac:dyDescent="0.2">
      <c r="A899" s="28" t="s">
        <v>34</v>
      </c>
      <c r="B899" s="18">
        <v>4.26</v>
      </c>
      <c r="C899" s="28" t="s">
        <v>10</v>
      </c>
      <c r="D899" s="5">
        <v>5</v>
      </c>
      <c r="E899" s="5">
        <v>0.95</v>
      </c>
      <c r="F899" s="5" t="s">
        <v>77</v>
      </c>
      <c r="G899" s="5" t="s">
        <v>51</v>
      </c>
      <c r="H899" s="5" t="s">
        <v>85</v>
      </c>
      <c r="I899" s="5" t="s">
        <v>116</v>
      </c>
      <c r="J899" t="s">
        <v>91</v>
      </c>
    </row>
    <row r="900" spans="1:10" x14ac:dyDescent="0.2">
      <c r="A900" s="28" t="s">
        <v>34</v>
      </c>
      <c r="B900" s="18">
        <v>4.26</v>
      </c>
      <c r="C900" s="28" t="s">
        <v>10</v>
      </c>
      <c r="D900" s="5">
        <v>8</v>
      </c>
      <c r="E900" s="5">
        <v>0.7</v>
      </c>
      <c r="F900" s="5" t="s">
        <v>78</v>
      </c>
      <c r="G900" s="5" t="s">
        <v>51</v>
      </c>
      <c r="H900" s="5" t="s">
        <v>85</v>
      </c>
      <c r="I900" s="5" t="s">
        <v>116</v>
      </c>
      <c r="J900" t="s">
        <v>91</v>
      </c>
    </row>
    <row r="901" spans="1:10" x14ac:dyDescent="0.2">
      <c r="A901" s="28" t="s">
        <v>34</v>
      </c>
      <c r="B901" s="18">
        <v>4.26</v>
      </c>
      <c r="C901" s="28" t="s">
        <v>10</v>
      </c>
      <c r="D901" s="5">
        <v>11</v>
      </c>
      <c r="E901" s="5">
        <v>0.5</v>
      </c>
      <c r="F901" s="5" t="s">
        <v>79</v>
      </c>
      <c r="G901" s="5" t="s">
        <v>51</v>
      </c>
      <c r="H901" s="5" t="s">
        <v>85</v>
      </c>
      <c r="I901" s="5" t="s">
        <v>116</v>
      </c>
      <c r="J901" t="s">
        <v>91</v>
      </c>
    </row>
    <row r="902" spans="1:10" x14ac:dyDescent="0.2">
      <c r="A902" s="28" t="s">
        <v>35</v>
      </c>
      <c r="B902" s="18">
        <v>10.08</v>
      </c>
      <c r="C902" s="28" t="s">
        <v>10</v>
      </c>
      <c r="D902" s="5">
        <v>5</v>
      </c>
      <c r="E902" s="5">
        <v>0.85</v>
      </c>
      <c r="F902" s="5" t="s">
        <v>74</v>
      </c>
      <c r="G902" s="5" t="s">
        <v>52</v>
      </c>
      <c r="H902" s="5" t="s">
        <v>86</v>
      </c>
      <c r="I902" s="12" t="s">
        <v>118</v>
      </c>
      <c r="J902" t="s">
        <v>91</v>
      </c>
    </row>
    <row r="903" spans="1:10" x14ac:dyDescent="0.2">
      <c r="A903" s="28" t="s">
        <v>35</v>
      </c>
      <c r="B903" s="18">
        <v>10.08</v>
      </c>
      <c r="C903" s="28" t="s">
        <v>10</v>
      </c>
      <c r="D903" s="5">
        <v>8</v>
      </c>
      <c r="E903" s="5">
        <v>0.75</v>
      </c>
      <c r="F903" s="5" t="s">
        <v>75</v>
      </c>
      <c r="G903" s="5" t="s">
        <v>52</v>
      </c>
      <c r="H903" s="5" t="s">
        <v>86</v>
      </c>
      <c r="I903" s="12" t="s">
        <v>118</v>
      </c>
      <c r="J903" t="s">
        <v>91</v>
      </c>
    </row>
    <row r="904" spans="1:10" x14ac:dyDescent="0.2">
      <c r="A904" s="28" t="s">
        <v>35</v>
      </c>
      <c r="B904" s="18">
        <v>10.08</v>
      </c>
      <c r="C904" s="28" t="s">
        <v>10</v>
      </c>
      <c r="D904" s="5">
        <v>11</v>
      </c>
      <c r="E904" s="5">
        <v>0.65</v>
      </c>
      <c r="F904" s="5" t="s">
        <v>76</v>
      </c>
      <c r="G904" s="5" t="s">
        <v>52</v>
      </c>
      <c r="H904" s="5" t="s">
        <v>86</v>
      </c>
      <c r="I904" s="12" t="s">
        <v>118</v>
      </c>
      <c r="J904" t="s">
        <v>91</v>
      </c>
    </row>
    <row r="905" spans="1:10" x14ac:dyDescent="0.2">
      <c r="A905" s="28" t="s">
        <v>35</v>
      </c>
      <c r="B905" s="18">
        <v>10.08</v>
      </c>
      <c r="C905" s="28" t="s">
        <v>10</v>
      </c>
      <c r="D905" s="5">
        <v>5</v>
      </c>
      <c r="E905" s="5">
        <v>0.85</v>
      </c>
      <c r="F905" s="5" t="s">
        <v>77</v>
      </c>
      <c r="G905" s="5" t="s">
        <v>51</v>
      </c>
      <c r="H905" s="5" t="s">
        <v>86</v>
      </c>
      <c r="I905" s="12" t="s">
        <v>118</v>
      </c>
      <c r="J905" t="s">
        <v>91</v>
      </c>
    </row>
    <row r="906" spans="1:10" x14ac:dyDescent="0.2">
      <c r="A906" s="28" t="s">
        <v>35</v>
      </c>
      <c r="B906" s="18">
        <v>10.08</v>
      </c>
      <c r="C906" s="28" t="s">
        <v>10</v>
      </c>
      <c r="D906" s="5">
        <v>8</v>
      </c>
      <c r="E906" s="5">
        <v>0.9</v>
      </c>
      <c r="F906" s="5" t="s">
        <v>78</v>
      </c>
      <c r="G906" s="5" t="s">
        <v>51</v>
      </c>
      <c r="H906" s="5" t="s">
        <v>86</v>
      </c>
      <c r="I906" s="12" t="s">
        <v>118</v>
      </c>
      <c r="J906" t="s">
        <v>91</v>
      </c>
    </row>
    <row r="907" spans="1:10" x14ac:dyDescent="0.2">
      <c r="A907" s="28" t="s">
        <v>35</v>
      </c>
      <c r="B907" s="18">
        <v>10.08</v>
      </c>
      <c r="C907" s="28" t="s">
        <v>10</v>
      </c>
      <c r="D907" s="5">
        <v>11</v>
      </c>
      <c r="E907" s="5">
        <v>0.85</v>
      </c>
      <c r="F907" s="5" t="s">
        <v>79</v>
      </c>
      <c r="G907" s="5" t="s">
        <v>51</v>
      </c>
      <c r="H907" s="5" t="s">
        <v>86</v>
      </c>
      <c r="I907" s="12" t="s">
        <v>118</v>
      </c>
      <c r="J907" t="s">
        <v>91</v>
      </c>
    </row>
    <row r="908" spans="1:10" x14ac:dyDescent="0.2">
      <c r="A908" s="28" t="s">
        <v>67</v>
      </c>
      <c r="B908" s="18">
        <v>4.4904109589041097</v>
      </c>
      <c r="C908" s="28" t="s">
        <v>10</v>
      </c>
      <c r="D908" s="5">
        <v>5</v>
      </c>
      <c r="E908" s="12">
        <v>0.8</v>
      </c>
      <c r="F908" s="5" t="s">
        <v>74</v>
      </c>
      <c r="G908" s="5" t="s">
        <v>52</v>
      </c>
      <c r="H908" s="5" t="s">
        <v>85</v>
      </c>
      <c r="I908" s="5" t="s">
        <v>116</v>
      </c>
      <c r="J908" t="s">
        <v>91</v>
      </c>
    </row>
    <row r="909" spans="1:10" x14ac:dyDescent="0.2">
      <c r="A909" s="28" t="s">
        <v>67</v>
      </c>
      <c r="B909" s="18">
        <v>4.4904109589041097</v>
      </c>
      <c r="C909" s="28" t="s">
        <v>10</v>
      </c>
      <c r="D909" s="5">
        <v>8</v>
      </c>
      <c r="E909" s="5">
        <v>0.65</v>
      </c>
      <c r="F909" s="5" t="s">
        <v>75</v>
      </c>
      <c r="G909" s="5" t="s">
        <v>52</v>
      </c>
      <c r="H909" s="5" t="s">
        <v>85</v>
      </c>
      <c r="I909" s="5" t="s">
        <v>116</v>
      </c>
      <c r="J909" t="s">
        <v>91</v>
      </c>
    </row>
    <row r="910" spans="1:10" x14ac:dyDescent="0.2">
      <c r="A910" s="28" t="s">
        <v>67</v>
      </c>
      <c r="B910" s="18">
        <v>4.4904109589041097</v>
      </c>
      <c r="C910" s="28" t="s">
        <v>10</v>
      </c>
      <c r="D910" s="5">
        <v>11</v>
      </c>
      <c r="E910" s="5">
        <v>0.35</v>
      </c>
      <c r="F910" s="5" t="s">
        <v>76</v>
      </c>
      <c r="G910" s="5" t="s">
        <v>52</v>
      </c>
      <c r="H910" s="5" t="s">
        <v>85</v>
      </c>
      <c r="I910" s="5" t="s">
        <v>116</v>
      </c>
      <c r="J910" t="s">
        <v>91</v>
      </c>
    </row>
    <row r="911" spans="1:10" x14ac:dyDescent="0.2">
      <c r="A911" s="28" t="s">
        <v>67</v>
      </c>
      <c r="B911" s="18">
        <v>4.4904109589041097</v>
      </c>
      <c r="C911" s="28" t="s">
        <v>10</v>
      </c>
      <c r="D911" s="5">
        <v>5</v>
      </c>
      <c r="E911" s="12">
        <v>0.8</v>
      </c>
      <c r="F911" s="5" t="s">
        <v>77</v>
      </c>
      <c r="G911" s="5" t="s">
        <v>51</v>
      </c>
      <c r="H911" s="5" t="s">
        <v>85</v>
      </c>
      <c r="I911" s="5" t="s">
        <v>116</v>
      </c>
      <c r="J911" t="s">
        <v>91</v>
      </c>
    </row>
    <row r="912" spans="1:10" x14ac:dyDescent="0.2">
      <c r="A912" s="28" t="s">
        <v>67</v>
      </c>
      <c r="B912" s="18">
        <v>4.4904109589041097</v>
      </c>
      <c r="C912" s="28" t="s">
        <v>10</v>
      </c>
      <c r="D912" s="5">
        <v>8</v>
      </c>
      <c r="E912" s="5">
        <v>0.55000000000000004</v>
      </c>
      <c r="F912" s="5" t="s">
        <v>78</v>
      </c>
      <c r="G912" s="5" t="s">
        <v>51</v>
      </c>
      <c r="H912" s="5" t="s">
        <v>85</v>
      </c>
      <c r="I912" s="5" t="s">
        <v>116</v>
      </c>
      <c r="J912" t="s">
        <v>91</v>
      </c>
    </row>
    <row r="913" spans="1:10" x14ac:dyDescent="0.2">
      <c r="A913" s="28" t="s">
        <v>67</v>
      </c>
      <c r="B913" s="18">
        <v>4.4904109589041097</v>
      </c>
      <c r="C913" s="28" t="s">
        <v>10</v>
      </c>
      <c r="D913" s="5">
        <v>11</v>
      </c>
      <c r="E913" s="5">
        <v>0.45</v>
      </c>
      <c r="F913" s="5" t="s">
        <v>79</v>
      </c>
      <c r="G913" s="5" t="s">
        <v>51</v>
      </c>
      <c r="H913" s="5" t="s">
        <v>85</v>
      </c>
      <c r="I913" s="5" t="s">
        <v>116</v>
      </c>
      <c r="J913" t="s">
        <v>91</v>
      </c>
    </row>
    <row r="914" spans="1:10" x14ac:dyDescent="0.2">
      <c r="A914" s="28" t="s">
        <v>63</v>
      </c>
      <c r="B914" s="19">
        <v>4.3068493150684928</v>
      </c>
      <c r="C914" s="28" t="s">
        <v>9</v>
      </c>
      <c r="D914" s="5">
        <v>5</v>
      </c>
      <c r="E914" s="12">
        <v>0.75</v>
      </c>
      <c r="F914" s="5" t="s">
        <v>74</v>
      </c>
      <c r="G914" s="5" t="s">
        <v>52</v>
      </c>
      <c r="H914" s="5" t="s">
        <v>85</v>
      </c>
      <c r="I914" s="5" t="s">
        <v>116</v>
      </c>
      <c r="J914" t="s">
        <v>91</v>
      </c>
    </row>
    <row r="915" spans="1:10" x14ac:dyDescent="0.2">
      <c r="A915" s="28" t="s">
        <v>63</v>
      </c>
      <c r="B915" s="19">
        <v>4.3068493150684928</v>
      </c>
      <c r="C915" s="28" t="s">
        <v>9</v>
      </c>
      <c r="D915" s="5">
        <v>8</v>
      </c>
      <c r="E915" s="5">
        <v>0.65</v>
      </c>
      <c r="F915" s="5" t="s">
        <v>75</v>
      </c>
      <c r="G915" s="5" t="s">
        <v>52</v>
      </c>
      <c r="H915" s="5" t="s">
        <v>85</v>
      </c>
      <c r="I915" s="5" t="s">
        <v>116</v>
      </c>
      <c r="J915" t="s">
        <v>91</v>
      </c>
    </row>
    <row r="916" spans="1:10" x14ac:dyDescent="0.2">
      <c r="A916" s="28" t="s">
        <v>63</v>
      </c>
      <c r="B916" s="19">
        <v>4.3068493150684928</v>
      </c>
      <c r="C916" s="28" t="s">
        <v>9</v>
      </c>
      <c r="D916" s="5">
        <v>11</v>
      </c>
      <c r="E916" s="5">
        <v>0.65</v>
      </c>
      <c r="F916" s="5" t="s">
        <v>76</v>
      </c>
      <c r="G916" s="5" t="s">
        <v>52</v>
      </c>
      <c r="H916" s="5" t="s">
        <v>85</v>
      </c>
      <c r="I916" s="5" t="s">
        <v>116</v>
      </c>
      <c r="J916" t="s">
        <v>91</v>
      </c>
    </row>
    <row r="917" spans="1:10" x14ac:dyDescent="0.2">
      <c r="A917" s="28" t="s">
        <v>63</v>
      </c>
      <c r="B917" s="19">
        <v>4.3068493150684928</v>
      </c>
      <c r="C917" s="28" t="s">
        <v>9</v>
      </c>
      <c r="D917" s="5">
        <v>5</v>
      </c>
      <c r="E917" s="12">
        <v>0.95</v>
      </c>
      <c r="F917" s="5" t="s">
        <v>77</v>
      </c>
      <c r="G917" s="5" t="s">
        <v>51</v>
      </c>
      <c r="H917" s="5" t="s">
        <v>85</v>
      </c>
      <c r="I917" s="5" t="s">
        <v>116</v>
      </c>
      <c r="J917" t="s">
        <v>91</v>
      </c>
    </row>
    <row r="918" spans="1:10" x14ac:dyDescent="0.2">
      <c r="A918" s="28" t="s">
        <v>63</v>
      </c>
      <c r="B918" s="19">
        <v>4.3068493150684928</v>
      </c>
      <c r="C918" s="28" t="s">
        <v>9</v>
      </c>
      <c r="D918" s="5">
        <v>8</v>
      </c>
      <c r="E918" s="5">
        <v>0.8</v>
      </c>
      <c r="F918" s="5" t="s">
        <v>78</v>
      </c>
      <c r="G918" s="5" t="s">
        <v>51</v>
      </c>
      <c r="H918" s="5" t="s">
        <v>85</v>
      </c>
      <c r="I918" s="5" t="s">
        <v>116</v>
      </c>
      <c r="J918" t="s">
        <v>91</v>
      </c>
    </row>
    <row r="919" spans="1:10" x14ac:dyDescent="0.2">
      <c r="A919" s="28" t="s">
        <v>63</v>
      </c>
      <c r="B919" s="19">
        <v>4.3068493150684928</v>
      </c>
      <c r="C919" s="28" t="s">
        <v>9</v>
      </c>
      <c r="D919" s="5">
        <v>11</v>
      </c>
      <c r="E919" s="5">
        <v>0.8</v>
      </c>
      <c r="F919" s="5" t="s">
        <v>79</v>
      </c>
      <c r="G919" s="5" t="s">
        <v>51</v>
      </c>
      <c r="H919" s="5" t="s">
        <v>85</v>
      </c>
      <c r="I919" s="5" t="s">
        <v>116</v>
      </c>
      <c r="J919" t="s">
        <v>91</v>
      </c>
    </row>
    <row r="920" spans="1:10" x14ac:dyDescent="0.2">
      <c r="A920" s="28" t="s">
        <v>45</v>
      </c>
      <c r="B920" s="18">
        <v>4.3600000000000003</v>
      </c>
      <c r="C920" s="28" t="s">
        <v>10</v>
      </c>
      <c r="D920" s="5">
        <v>5</v>
      </c>
      <c r="E920" s="12">
        <v>0.55000000000000004</v>
      </c>
      <c r="F920" s="5" t="s">
        <v>74</v>
      </c>
      <c r="G920" s="5" t="s">
        <v>52</v>
      </c>
      <c r="H920" s="5" t="s">
        <v>85</v>
      </c>
      <c r="I920" s="5" t="s">
        <v>116</v>
      </c>
      <c r="J920" t="s">
        <v>91</v>
      </c>
    </row>
    <row r="921" spans="1:10" x14ac:dyDescent="0.2">
      <c r="A921" s="28" t="s">
        <v>45</v>
      </c>
      <c r="B921" s="18">
        <v>4.3600000000000003</v>
      </c>
      <c r="C921" s="28" t="s">
        <v>10</v>
      </c>
      <c r="D921" s="5">
        <v>8</v>
      </c>
      <c r="E921" s="5">
        <v>0.5</v>
      </c>
      <c r="F921" s="5" t="s">
        <v>75</v>
      </c>
      <c r="G921" s="5" t="s">
        <v>52</v>
      </c>
      <c r="H921" s="5" t="s">
        <v>85</v>
      </c>
      <c r="I921" s="5" t="s">
        <v>116</v>
      </c>
      <c r="J921" t="s">
        <v>91</v>
      </c>
    </row>
    <row r="922" spans="1:10" x14ac:dyDescent="0.2">
      <c r="A922" s="28" t="s">
        <v>45</v>
      </c>
      <c r="B922" s="18">
        <v>4.3600000000000003</v>
      </c>
      <c r="C922" s="28" t="s">
        <v>10</v>
      </c>
      <c r="D922" s="5">
        <v>11</v>
      </c>
      <c r="E922" s="5">
        <v>0.4</v>
      </c>
      <c r="F922" s="5" t="s">
        <v>76</v>
      </c>
      <c r="G922" s="5" t="s">
        <v>52</v>
      </c>
      <c r="H922" s="5" t="s">
        <v>85</v>
      </c>
      <c r="I922" s="5" t="s">
        <v>116</v>
      </c>
      <c r="J922" t="s">
        <v>91</v>
      </c>
    </row>
    <row r="923" spans="1:10" x14ac:dyDescent="0.2">
      <c r="A923" s="28" t="s">
        <v>45</v>
      </c>
      <c r="B923" s="18">
        <v>4.3600000000000003</v>
      </c>
      <c r="C923" s="28" t="s">
        <v>10</v>
      </c>
      <c r="D923" s="5">
        <v>5</v>
      </c>
      <c r="E923" s="12">
        <v>0.8</v>
      </c>
      <c r="F923" s="5" t="s">
        <v>77</v>
      </c>
      <c r="G923" s="5" t="s">
        <v>51</v>
      </c>
      <c r="H923" s="5" t="s">
        <v>85</v>
      </c>
      <c r="I923" s="5" t="s">
        <v>116</v>
      </c>
      <c r="J923" t="s">
        <v>91</v>
      </c>
    </row>
    <row r="924" spans="1:10" x14ac:dyDescent="0.2">
      <c r="A924" s="28" t="s">
        <v>45</v>
      </c>
      <c r="B924" s="18">
        <v>4.3600000000000003</v>
      </c>
      <c r="C924" s="28" t="s">
        <v>10</v>
      </c>
      <c r="D924" s="5">
        <v>8</v>
      </c>
      <c r="E924" s="5">
        <v>0.6</v>
      </c>
      <c r="F924" s="5" t="s">
        <v>78</v>
      </c>
      <c r="G924" s="5" t="s">
        <v>51</v>
      </c>
      <c r="H924" s="5" t="s">
        <v>85</v>
      </c>
      <c r="I924" s="5" t="s">
        <v>116</v>
      </c>
      <c r="J924" t="s">
        <v>91</v>
      </c>
    </row>
    <row r="925" spans="1:10" x14ac:dyDescent="0.2">
      <c r="A925" s="28" t="s">
        <v>45</v>
      </c>
      <c r="B925" s="18">
        <v>4.3600000000000003</v>
      </c>
      <c r="C925" s="28" t="s">
        <v>10</v>
      </c>
      <c r="D925" s="5">
        <v>11</v>
      </c>
      <c r="E925" s="5">
        <v>0.55000000000000004</v>
      </c>
      <c r="F925" s="5" t="s">
        <v>79</v>
      </c>
      <c r="G925" s="5" t="s">
        <v>51</v>
      </c>
      <c r="H925" s="5" t="s">
        <v>85</v>
      </c>
      <c r="I925" s="5" t="s">
        <v>116</v>
      </c>
      <c r="J925" t="s">
        <v>91</v>
      </c>
    </row>
    <row r="926" spans="1:10" x14ac:dyDescent="0.2">
      <c r="A926" s="28" t="s">
        <v>36</v>
      </c>
      <c r="B926" s="18">
        <v>4.04</v>
      </c>
      <c r="C926" s="28" t="s">
        <v>9</v>
      </c>
      <c r="D926" s="5">
        <v>5</v>
      </c>
      <c r="E926" s="5">
        <v>0.65</v>
      </c>
      <c r="F926" s="5" t="s">
        <v>74</v>
      </c>
      <c r="G926" s="5" t="s">
        <v>52</v>
      </c>
      <c r="H926" s="5" t="s">
        <v>85</v>
      </c>
      <c r="I926" s="5" t="s">
        <v>116</v>
      </c>
      <c r="J926" t="s">
        <v>91</v>
      </c>
    </row>
    <row r="927" spans="1:10" x14ac:dyDescent="0.2">
      <c r="A927" s="28" t="s">
        <v>36</v>
      </c>
      <c r="B927" s="18">
        <v>4.04</v>
      </c>
      <c r="C927" s="28" t="s">
        <v>9</v>
      </c>
      <c r="D927" s="5">
        <v>8</v>
      </c>
      <c r="E927" s="5">
        <v>0.55000000000000004</v>
      </c>
      <c r="F927" s="5" t="s">
        <v>75</v>
      </c>
      <c r="G927" s="5" t="s">
        <v>52</v>
      </c>
      <c r="H927" s="5" t="s">
        <v>85</v>
      </c>
      <c r="I927" s="5" t="s">
        <v>116</v>
      </c>
      <c r="J927" t="s">
        <v>91</v>
      </c>
    </row>
    <row r="928" spans="1:10" x14ac:dyDescent="0.2">
      <c r="A928" s="28" t="s">
        <v>36</v>
      </c>
      <c r="B928" s="18">
        <v>4.04</v>
      </c>
      <c r="C928" s="28" t="s">
        <v>9</v>
      </c>
      <c r="D928" s="5">
        <v>11</v>
      </c>
      <c r="E928" s="5">
        <v>0.55000000000000004</v>
      </c>
      <c r="F928" s="5" t="s">
        <v>76</v>
      </c>
      <c r="G928" s="5" t="s">
        <v>52</v>
      </c>
      <c r="H928" s="5" t="s">
        <v>85</v>
      </c>
      <c r="I928" s="5" t="s">
        <v>116</v>
      </c>
      <c r="J928" t="s">
        <v>91</v>
      </c>
    </row>
    <row r="929" spans="1:10" x14ac:dyDescent="0.2">
      <c r="A929" s="28" t="s">
        <v>36</v>
      </c>
      <c r="B929" s="18">
        <v>4.04</v>
      </c>
      <c r="C929" s="28" t="s">
        <v>9</v>
      </c>
      <c r="D929" s="5">
        <v>5</v>
      </c>
      <c r="E929" s="5">
        <v>0.75</v>
      </c>
      <c r="F929" s="5" t="s">
        <v>77</v>
      </c>
      <c r="G929" s="5" t="s">
        <v>51</v>
      </c>
      <c r="H929" s="5" t="s">
        <v>85</v>
      </c>
      <c r="I929" s="5" t="s">
        <v>116</v>
      </c>
      <c r="J929" t="s">
        <v>91</v>
      </c>
    </row>
    <row r="930" spans="1:10" x14ac:dyDescent="0.2">
      <c r="A930" s="28" t="s">
        <v>36</v>
      </c>
      <c r="B930" s="18">
        <v>4.04</v>
      </c>
      <c r="C930" s="28" t="s">
        <v>9</v>
      </c>
      <c r="D930" s="5">
        <v>8</v>
      </c>
      <c r="E930" s="5">
        <v>0.6</v>
      </c>
      <c r="F930" s="5" t="s">
        <v>78</v>
      </c>
      <c r="G930" s="5" t="s">
        <v>51</v>
      </c>
      <c r="H930" s="5" t="s">
        <v>85</v>
      </c>
      <c r="I930" s="5" t="s">
        <v>116</v>
      </c>
      <c r="J930" t="s">
        <v>91</v>
      </c>
    </row>
    <row r="931" spans="1:10" x14ac:dyDescent="0.2">
      <c r="A931" s="28" t="s">
        <v>36</v>
      </c>
      <c r="B931" s="18">
        <v>4.04</v>
      </c>
      <c r="C931" s="28" t="s">
        <v>9</v>
      </c>
      <c r="D931" s="5">
        <v>11</v>
      </c>
      <c r="E931" s="5">
        <v>0.5</v>
      </c>
      <c r="F931" s="5" t="s">
        <v>79</v>
      </c>
      <c r="G931" s="5" t="s">
        <v>51</v>
      </c>
      <c r="H931" s="5" t="s">
        <v>85</v>
      </c>
      <c r="I931" s="5" t="s">
        <v>116</v>
      </c>
      <c r="J931" t="s">
        <v>91</v>
      </c>
    </row>
    <row r="932" spans="1:10" x14ac:dyDescent="0.2">
      <c r="A932" s="28" t="s">
        <v>64</v>
      </c>
      <c r="B932" s="19">
        <v>9.5424657534246577</v>
      </c>
      <c r="C932" s="28" t="s">
        <v>10</v>
      </c>
      <c r="D932" s="5">
        <v>5</v>
      </c>
      <c r="E932" s="5">
        <v>0.9</v>
      </c>
      <c r="F932" s="5" t="s">
        <v>74</v>
      </c>
      <c r="G932" s="5" t="s">
        <v>52</v>
      </c>
      <c r="H932" s="5" t="s">
        <v>86</v>
      </c>
      <c r="I932" s="12" t="s">
        <v>118</v>
      </c>
      <c r="J932" t="s">
        <v>91</v>
      </c>
    </row>
    <row r="933" spans="1:10" x14ac:dyDescent="0.2">
      <c r="A933" s="28" t="s">
        <v>64</v>
      </c>
      <c r="B933" s="19">
        <v>9.5424657534246577</v>
      </c>
      <c r="C933" s="28" t="s">
        <v>10</v>
      </c>
      <c r="D933" s="5">
        <v>8</v>
      </c>
      <c r="E933" s="5">
        <v>0.75</v>
      </c>
      <c r="F933" s="5" t="s">
        <v>75</v>
      </c>
      <c r="G933" s="5" t="s">
        <v>52</v>
      </c>
      <c r="H933" s="5" t="s">
        <v>86</v>
      </c>
      <c r="I933" s="12" t="s">
        <v>118</v>
      </c>
      <c r="J933" t="s">
        <v>91</v>
      </c>
    </row>
    <row r="934" spans="1:10" x14ac:dyDescent="0.2">
      <c r="A934" s="28" t="s">
        <v>64</v>
      </c>
      <c r="B934" s="19">
        <v>9.5424657534246577</v>
      </c>
      <c r="C934" s="28" t="s">
        <v>10</v>
      </c>
      <c r="D934" s="5">
        <v>11</v>
      </c>
      <c r="E934" s="5">
        <v>0.8</v>
      </c>
      <c r="F934" s="5" t="s">
        <v>76</v>
      </c>
      <c r="G934" s="5" t="s">
        <v>52</v>
      </c>
      <c r="H934" s="5" t="s">
        <v>86</v>
      </c>
      <c r="I934" s="12" t="s">
        <v>118</v>
      </c>
      <c r="J934" t="s">
        <v>91</v>
      </c>
    </row>
    <row r="935" spans="1:10" x14ac:dyDescent="0.2">
      <c r="A935" s="28" t="s">
        <v>64</v>
      </c>
      <c r="B935" s="19">
        <v>9.5424657534246577</v>
      </c>
      <c r="C935" s="28" t="s">
        <v>10</v>
      </c>
      <c r="D935" s="5">
        <v>5</v>
      </c>
      <c r="E935" s="5">
        <v>0.9</v>
      </c>
      <c r="F935" s="5" t="s">
        <v>77</v>
      </c>
      <c r="G935" s="5" t="s">
        <v>51</v>
      </c>
      <c r="H935" s="5" t="s">
        <v>86</v>
      </c>
      <c r="I935" s="12" t="s">
        <v>118</v>
      </c>
      <c r="J935" t="s">
        <v>91</v>
      </c>
    </row>
    <row r="936" spans="1:10" x14ac:dyDescent="0.2">
      <c r="A936" s="28" t="s">
        <v>64</v>
      </c>
      <c r="B936" s="19">
        <v>9.5424657534246577</v>
      </c>
      <c r="C936" s="28" t="s">
        <v>10</v>
      </c>
      <c r="D936" s="5">
        <v>8</v>
      </c>
      <c r="E936" s="5">
        <v>0.8</v>
      </c>
      <c r="F936" s="5" t="s">
        <v>78</v>
      </c>
      <c r="G936" s="5" t="s">
        <v>51</v>
      </c>
      <c r="H936" s="5" t="s">
        <v>86</v>
      </c>
      <c r="I936" s="12" t="s">
        <v>118</v>
      </c>
      <c r="J936" t="s">
        <v>91</v>
      </c>
    </row>
    <row r="937" spans="1:10" x14ac:dyDescent="0.2">
      <c r="A937" s="28" t="s">
        <v>64</v>
      </c>
      <c r="B937" s="19">
        <v>9.5424657534246577</v>
      </c>
      <c r="C937" s="28" t="s">
        <v>10</v>
      </c>
      <c r="D937" s="5">
        <v>11</v>
      </c>
      <c r="E937" s="5">
        <v>0.85</v>
      </c>
      <c r="F937" s="5" t="s">
        <v>79</v>
      </c>
      <c r="G937" s="5" t="s">
        <v>51</v>
      </c>
      <c r="H937" s="5" t="s">
        <v>86</v>
      </c>
      <c r="I937" s="12" t="s">
        <v>118</v>
      </c>
      <c r="J937" t="s">
        <v>91</v>
      </c>
    </row>
    <row r="938" spans="1:10" x14ac:dyDescent="0.2">
      <c r="A938" s="28" t="s">
        <v>69</v>
      </c>
      <c r="B938" s="18">
        <v>3.8684931506849316</v>
      </c>
      <c r="C938" s="28" t="s">
        <v>9</v>
      </c>
      <c r="D938" s="5">
        <v>5</v>
      </c>
      <c r="E938" s="5">
        <v>0.75</v>
      </c>
      <c r="F938" s="5" t="s">
        <v>74</v>
      </c>
      <c r="G938" s="5" t="s">
        <v>52</v>
      </c>
      <c r="H938" s="5" t="s">
        <v>85</v>
      </c>
      <c r="I938" s="5" t="s">
        <v>116</v>
      </c>
      <c r="J938" s="22" t="s">
        <v>96</v>
      </c>
    </row>
    <row r="939" spans="1:10" x14ac:dyDescent="0.2">
      <c r="A939" s="28" t="s">
        <v>69</v>
      </c>
      <c r="B939" s="18">
        <v>3.8684931506849316</v>
      </c>
      <c r="C939" s="28" t="s">
        <v>9</v>
      </c>
      <c r="D939" s="5">
        <v>8</v>
      </c>
      <c r="E939" s="5">
        <v>0.6</v>
      </c>
      <c r="F939" s="5" t="s">
        <v>75</v>
      </c>
      <c r="G939" s="5" t="s">
        <v>52</v>
      </c>
      <c r="H939" s="5" t="s">
        <v>85</v>
      </c>
      <c r="I939" s="5" t="s">
        <v>116</v>
      </c>
      <c r="J939" s="22" t="s">
        <v>96</v>
      </c>
    </row>
    <row r="940" spans="1:10" x14ac:dyDescent="0.2">
      <c r="A940" s="28" t="s">
        <v>69</v>
      </c>
      <c r="B940" s="18">
        <v>3.8684931506849316</v>
      </c>
      <c r="C940" s="28" t="s">
        <v>9</v>
      </c>
      <c r="D940" s="5">
        <v>11</v>
      </c>
      <c r="E940" s="5">
        <v>0.4</v>
      </c>
      <c r="F940" s="5" t="s">
        <v>76</v>
      </c>
      <c r="G940" s="5" t="s">
        <v>52</v>
      </c>
      <c r="H940" s="5" t="s">
        <v>85</v>
      </c>
      <c r="I940" s="5" t="s">
        <v>116</v>
      </c>
      <c r="J940" s="22" t="s">
        <v>96</v>
      </c>
    </row>
    <row r="941" spans="1:10" x14ac:dyDescent="0.2">
      <c r="A941" s="28" t="s">
        <v>69</v>
      </c>
      <c r="B941" s="18">
        <v>3.8684931506849316</v>
      </c>
      <c r="C941" s="28" t="s">
        <v>9</v>
      </c>
      <c r="D941" s="5">
        <v>5</v>
      </c>
      <c r="E941" s="5">
        <v>0.7</v>
      </c>
      <c r="F941" s="5" t="s">
        <v>77</v>
      </c>
      <c r="G941" s="5" t="s">
        <v>51</v>
      </c>
      <c r="H941" s="5" t="s">
        <v>85</v>
      </c>
      <c r="I941" s="5" t="s">
        <v>116</v>
      </c>
      <c r="J941" s="22" t="s">
        <v>96</v>
      </c>
    </row>
    <row r="942" spans="1:10" x14ac:dyDescent="0.2">
      <c r="A942" s="28" t="s">
        <v>69</v>
      </c>
      <c r="B942" s="18">
        <v>3.8684931506849316</v>
      </c>
      <c r="C942" s="28" t="s">
        <v>9</v>
      </c>
      <c r="D942" s="5">
        <v>8</v>
      </c>
      <c r="E942" s="5">
        <v>0.7</v>
      </c>
      <c r="F942" s="5" t="s">
        <v>78</v>
      </c>
      <c r="G942" s="5" t="s">
        <v>51</v>
      </c>
      <c r="H942" s="5" t="s">
        <v>85</v>
      </c>
      <c r="I942" s="5" t="s">
        <v>116</v>
      </c>
      <c r="J942" s="22" t="s">
        <v>96</v>
      </c>
    </row>
    <row r="943" spans="1:10" x14ac:dyDescent="0.2">
      <c r="A943" s="28" t="s">
        <v>69</v>
      </c>
      <c r="B943" s="18">
        <v>3.8684931506849316</v>
      </c>
      <c r="C943" s="28" t="s">
        <v>9</v>
      </c>
      <c r="D943" s="5">
        <v>11</v>
      </c>
      <c r="E943" s="5">
        <v>0.6</v>
      </c>
      <c r="F943" s="5" t="s">
        <v>79</v>
      </c>
      <c r="G943" s="5" t="s">
        <v>51</v>
      </c>
      <c r="H943" s="5" t="s">
        <v>85</v>
      </c>
      <c r="I943" s="5" t="s">
        <v>116</v>
      </c>
      <c r="J943" s="22" t="s">
        <v>96</v>
      </c>
    </row>
    <row r="944" spans="1:10" x14ac:dyDescent="0.2">
      <c r="A944" s="28" t="s">
        <v>57</v>
      </c>
      <c r="B944" s="19">
        <v>4.7780821917808218</v>
      </c>
      <c r="C944" s="28" t="s">
        <v>10</v>
      </c>
      <c r="D944" s="5">
        <v>5</v>
      </c>
      <c r="E944" s="5">
        <v>0.9</v>
      </c>
      <c r="F944" s="5" t="s">
        <v>74</v>
      </c>
      <c r="G944" s="5" t="s">
        <v>52</v>
      </c>
      <c r="H944" s="5" t="s">
        <v>85</v>
      </c>
      <c r="I944" s="5" t="s">
        <v>116</v>
      </c>
      <c r="J944" t="s">
        <v>97</v>
      </c>
    </row>
    <row r="945" spans="1:10" x14ac:dyDescent="0.2">
      <c r="A945" s="28" t="s">
        <v>57</v>
      </c>
      <c r="B945" s="19">
        <v>4.7780821917808218</v>
      </c>
      <c r="C945" s="28" t="s">
        <v>10</v>
      </c>
      <c r="D945" s="5">
        <v>8</v>
      </c>
      <c r="E945" s="5">
        <v>0.45</v>
      </c>
      <c r="F945" s="5" t="s">
        <v>75</v>
      </c>
      <c r="G945" s="5" t="s">
        <v>52</v>
      </c>
      <c r="H945" s="5" t="s">
        <v>85</v>
      </c>
      <c r="I945" s="5" t="s">
        <v>116</v>
      </c>
      <c r="J945" t="s">
        <v>97</v>
      </c>
    </row>
    <row r="946" spans="1:10" x14ac:dyDescent="0.2">
      <c r="A946" s="28" t="s">
        <v>57</v>
      </c>
      <c r="B946" s="19">
        <v>4.7780821917808218</v>
      </c>
      <c r="C946" s="28" t="s">
        <v>10</v>
      </c>
      <c r="D946" s="5">
        <v>11</v>
      </c>
      <c r="E946" s="5">
        <v>0.65</v>
      </c>
      <c r="F946" s="5" t="s">
        <v>76</v>
      </c>
      <c r="G946" s="5" t="s">
        <v>52</v>
      </c>
      <c r="H946" s="5" t="s">
        <v>85</v>
      </c>
      <c r="I946" s="5" t="s">
        <v>116</v>
      </c>
      <c r="J946" t="s">
        <v>97</v>
      </c>
    </row>
    <row r="947" spans="1:10" x14ac:dyDescent="0.2">
      <c r="A947" s="28" t="s">
        <v>57</v>
      </c>
      <c r="B947" s="19">
        <v>4.7780821917808218</v>
      </c>
      <c r="C947" s="28" t="s">
        <v>10</v>
      </c>
      <c r="D947" s="5">
        <v>5</v>
      </c>
      <c r="E947" s="5">
        <v>0.6</v>
      </c>
      <c r="F947" s="5" t="s">
        <v>77</v>
      </c>
      <c r="G947" s="5" t="s">
        <v>51</v>
      </c>
      <c r="H947" s="5" t="s">
        <v>85</v>
      </c>
      <c r="I947" s="5" t="s">
        <v>116</v>
      </c>
      <c r="J947" t="s">
        <v>97</v>
      </c>
    </row>
    <row r="948" spans="1:10" x14ac:dyDescent="0.2">
      <c r="A948" s="28" t="s">
        <v>57</v>
      </c>
      <c r="B948" s="19">
        <v>4.7780821917808218</v>
      </c>
      <c r="C948" s="28" t="s">
        <v>10</v>
      </c>
      <c r="D948" s="5">
        <v>8</v>
      </c>
      <c r="E948" s="5">
        <v>0.7</v>
      </c>
      <c r="F948" s="5" t="s">
        <v>78</v>
      </c>
      <c r="G948" s="5" t="s">
        <v>51</v>
      </c>
      <c r="H948" s="5" t="s">
        <v>85</v>
      </c>
      <c r="I948" s="5" t="s">
        <v>116</v>
      </c>
      <c r="J948" t="s">
        <v>97</v>
      </c>
    </row>
    <row r="949" spans="1:10" x14ac:dyDescent="0.2">
      <c r="A949" s="28" t="s">
        <v>57</v>
      </c>
      <c r="B949" s="19">
        <v>4.7780821917808218</v>
      </c>
      <c r="C949" s="28" t="s">
        <v>10</v>
      </c>
      <c r="D949" s="5">
        <v>11</v>
      </c>
      <c r="E949" s="5">
        <v>0.55000000000000004</v>
      </c>
      <c r="F949" s="5" t="s">
        <v>79</v>
      </c>
      <c r="G949" s="5" t="s">
        <v>51</v>
      </c>
      <c r="H949" s="5" t="s">
        <v>85</v>
      </c>
      <c r="I949" s="5" t="s">
        <v>116</v>
      </c>
      <c r="J949" t="s">
        <v>97</v>
      </c>
    </row>
    <row r="950" spans="1:10" x14ac:dyDescent="0.2">
      <c r="A950" s="28" t="s">
        <v>49</v>
      </c>
      <c r="B950" s="18">
        <v>11.27</v>
      </c>
      <c r="C950" s="28" t="s">
        <v>10</v>
      </c>
      <c r="D950" s="5">
        <v>5</v>
      </c>
      <c r="E950" s="5">
        <v>0.75</v>
      </c>
      <c r="F950" s="5" t="s">
        <v>74</v>
      </c>
      <c r="G950" s="5" t="s">
        <v>52</v>
      </c>
      <c r="H950" s="5" t="s">
        <v>86</v>
      </c>
      <c r="I950" s="12" t="s">
        <v>118</v>
      </c>
      <c r="J950" t="s">
        <v>91</v>
      </c>
    </row>
    <row r="951" spans="1:10" x14ac:dyDescent="0.2">
      <c r="A951" s="28" t="s">
        <v>49</v>
      </c>
      <c r="B951" s="18">
        <v>11.27</v>
      </c>
      <c r="C951" s="28" t="s">
        <v>10</v>
      </c>
      <c r="D951" s="5">
        <v>8</v>
      </c>
      <c r="E951" s="5">
        <v>0.95</v>
      </c>
      <c r="F951" s="5" t="s">
        <v>75</v>
      </c>
      <c r="G951" s="5" t="s">
        <v>52</v>
      </c>
      <c r="H951" s="5" t="s">
        <v>86</v>
      </c>
      <c r="I951" s="12" t="s">
        <v>118</v>
      </c>
      <c r="J951" t="s">
        <v>91</v>
      </c>
    </row>
    <row r="952" spans="1:10" x14ac:dyDescent="0.2">
      <c r="A952" s="28" t="s">
        <v>49</v>
      </c>
      <c r="B952" s="18">
        <v>11.27</v>
      </c>
      <c r="C952" s="28" t="s">
        <v>10</v>
      </c>
      <c r="D952" s="5">
        <v>11</v>
      </c>
      <c r="E952" s="5">
        <v>0.8</v>
      </c>
      <c r="F952" s="5" t="s">
        <v>76</v>
      </c>
      <c r="G952" s="5" t="s">
        <v>52</v>
      </c>
      <c r="H952" s="5" t="s">
        <v>86</v>
      </c>
      <c r="I952" s="12" t="s">
        <v>118</v>
      </c>
      <c r="J952" t="s">
        <v>91</v>
      </c>
    </row>
    <row r="953" spans="1:10" x14ac:dyDescent="0.2">
      <c r="A953" s="28" t="s">
        <v>49</v>
      </c>
      <c r="B953" s="18">
        <v>11.27</v>
      </c>
      <c r="C953" s="28" t="s">
        <v>10</v>
      </c>
      <c r="D953" s="5">
        <v>5</v>
      </c>
      <c r="E953" s="5">
        <v>0.85</v>
      </c>
      <c r="F953" s="5" t="s">
        <v>77</v>
      </c>
      <c r="G953" s="5" t="s">
        <v>51</v>
      </c>
      <c r="H953" s="5" t="s">
        <v>86</v>
      </c>
      <c r="I953" s="12" t="s">
        <v>118</v>
      </c>
      <c r="J953" t="s">
        <v>91</v>
      </c>
    </row>
    <row r="954" spans="1:10" x14ac:dyDescent="0.2">
      <c r="A954" s="28" t="s">
        <v>49</v>
      </c>
      <c r="B954" s="18">
        <v>11.27</v>
      </c>
      <c r="C954" s="28" t="s">
        <v>10</v>
      </c>
      <c r="D954" s="5">
        <v>8</v>
      </c>
      <c r="E954" s="5">
        <v>0.9</v>
      </c>
      <c r="F954" s="5" t="s">
        <v>78</v>
      </c>
      <c r="G954" s="5" t="s">
        <v>51</v>
      </c>
      <c r="H954" s="5" t="s">
        <v>86</v>
      </c>
      <c r="I954" s="12" t="s">
        <v>118</v>
      </c>
      <c r="J954" t="s">
        <v>91</v>
      </c>
    </row>
    <row r="955" spans="1:10" x14ac:dyDescent="0.2">
      <c r="A955" s="28" t="s">
        <v>49</v>
      </c>
      <c r="B955" s="18">
        <v>11.27</v>
      </c>
      <c r="C955" s="28" t="s">
        <v>10</v>
      </c>
      <c r="D955" s="5">
        <v>11</v>
      </c>
      <c r="E955" s="5">
        <v>0.65</v>
      </c>
      <c r="F955" s="5" t="s">
        <v>79</v>
      </c>
      <c r="G955" s="5" t="s">
        <v>51</v>
      </c>
      <c r="H955" s="5" t="s">
        <v>86</v>
      </c>
      <c r="I955" s="12" t="s">
        <v>118</v>
      </c>
      <c r="J955" t="s">
        <v>91</v>
      </c>
    </row>
    <row r="956" spans="1:10" x14ac:dyDescent="0.2">
      <c r="A956" s="28" t="s">
        <v>42</v>
      </c>
      <c r="B956" s="18">
        <v>8.73</v>
      </c>
      <c r="C956" s="28" t="s">
        <v>10</v>
      </c>
      <c r="D956" s="5">
        <v>5</v>
      </c>
      <c r="E956" s="5">
        <v>0.7</v>
      </c>
      <c r="F956" s="5" t="s">
        <v>74</v>
      </c>
      <c r="G956" s="5" t="s">
        <v>52</v>
      </c>
      <c r="H956" s="5" t="s">
        <v>85</v>
      </c>
      <c r="I956" s="12" t="s">
        <v>118</v>
      </c>
      <c r="J956" t="s">
        <v>91</v>
      </c>
    </row>
    <row r="957" spans="1:10" x14ac:dyDescent="0.2">
      <c r="A957" s="28" t="s">
        <v>42</v>
      </c>
      <c r="B957" s="18">
        <v>8.73</v>
      </c>
      <c r="C957" s="28" t="s">
        <v>10</v>
      </c>
      <c r="D957" s="5">
        <v>8</v>
      </c>
      <c r="E957" s="5">
        <v>0.75</v>
      </c>
      <c r="F957" s="5" t="s">
        <v>75</v>
      </c>
      <c r="G957" s="5" t="s">
        <v>52</v>
      </c>
      <c r="H957" s="5" t="s">
        <v>85</v>
      </c>
      <c r="I957" s="12" t="s">
        <v>118</v>
      </c>
      <c r="J957" t="s">
        <v>91</v>
      </c>
    </row>
    <row r="958" spans="1:10" x14ac:dyDescent="0.2">
      <c r="A958" s="28" t="s">
        <v>42</v>
      </c>
      <c r="B958" s="18">
        <v>8.73</v>
      </c>
      <c r="C958" s="28" t="s">
        <v>10</v>
      </c>
      <c r="D958" s="5">
        <v>11</v>
      </c>
      <c r="E958" s="5">
        <v>0.55000000000000004</v>
      </c>
      <c r="F958" s="5" t="s">
        <v>76</v>
      </c>
      <c r="G958" s="5" t="s">
        <v>52</v>
      </c>
      <c r="H958" s="5" t="s">
        <v>85</v>
      </c>
      <c r="I958" s="12" t="s">
        <v>118</v>
      </c>
      <c r="J958" t="s">
        <v>91</v>
      </c>
    </row>
    <row r="959" spans="1:10" x14ac:dyDescent="0.2">
      <c r="A959" s="28" t="s">
        <v>42</v>
      </c>
      <c r="B959" s="18">
        <v>8.73</v>
      </c>
      <c r="C959" s="28" t="s">
        <v>10</v>
      </c>
      <c r="D959" s="5">
        <v>5</v>
      </c>
      <c r="E959" s="5">
        <v>0.9</v>
      </c>
      <c r="F959" s="5" t="s">
        <v>77</v>
      </c>
      <c r="G959" s="5" t="s">
        <v>51</v>
      </c>
      <c r="H959" s="5" t="s">
        <v>85</v>
      </c>
      <c r="I959" s="12" t="s">
        <v>118</v>
      </c>
      <c r="J959" t="s">
        <v>91</v>
      </c>
    </row>
    <row r="960" spans="1:10" x14ac:dyDescent="0.2">
      <c r="A960" s="28" t="s">
        <v>42</v>
      </c>
      <c r="B960" s="18">
        <v>8.73</v>
      </c>
      <c r="C960" s="28" t="s">
        <v>10</v>
      </c>
      <c r="D960" s="5">
        <v>8</v>
      </c>
      <c r="E960" s="5">
        <v>0.75</v>
      </c>
      <c r="F960" s="5" t="s">
        <v>78</v>
      </c>
      <c r="G960" s="5" t="s">
        <v>51</v>
      </c>
      <c r="H960" s="5" t="s">
        <v>85</v>
      </c>
      <c r="I960" s="12" t="s">
        <v>118</v>
      </c>
      <c r="J960" t="s">
        <v>91</v>
      </c>
    </row>
    <row r="961" spans="1:10" x14ac:dyDescent="0.2">
      <c r="A961" s="28" t="s">
        <v>42</v>
      </c>
      <c r="B961" s="18">
        <v>8.73</v>
      </c>
      <c r="C961" s="28" t="s">
        <v>10</v>
      </c>
      <c r="D961" s="5">
        <v>11</v>
      </c>
      <c r="E961" s="5">
        <v>0.65</v>
      </c>
      <c r="F961" s="5" t="s">
        <v>79</v>
      </c>
      <c r="G961" s="5" t="s">
        <v>51</v>
      </c>
      <c r="H961" s="5" t="s">
        <v>85</v>
      </c>
      <c r="I961" s="12" t="s">
        <v>118</v>
      </c>
      <c r="J961" t="s">
        <v>91</v>
      </c>
    </row>
    <row r="962" spans="1:10" x14ac:dyDescent="0.2">
      <c r="A962" s="28" t="s">
        <v>65</v>
      </c>
      <c r="B962" s="19">
        <v>7.3178082191780822</v>
      </c>
      <c r="C962" s="28" t="s">
        <v>10</v>
      </c>
      <c r="D962" s="5">
        <v>5</v>
      </c>
      <c r="E962" s="28">
        <v>0.7</v>
      </c>
      <c r="F962" s="5" t="s">
        <v>74</v>
      </c>
      <c r="G962" s="5" t="s">
        <v>52</v>
      </c>
      <c r="H962" s="5" t="s">
        <v>85</v>
      </c>
      <c r="I962" s="5" t="s">
        <v>116</v>
      </c>
      <c r="J962" t="s">
        <v>96</v>
      </c>
    </row>
    <row r="963" spans="1:10" x14ac:dyDescent="0.2">
      <c r="A963" s="28" t="s">
        <v>65</v>
      </c>
      <c r="B963" s="19">
        <v>7.3178082191780822</v>
      </c>
      <c r="C963" s="28" t="s">
        <v>10</v>
      </c>
      <c r="D963" s="5">
        <v>8</v>
      </c>
      <c r="E963" s="28">
        <v>0.9</v>
      </c>
      <c r="F963" s="5" t="s">
        <v>75</v>
      </c>
      <c r="G963" s="5" t="s">
        <v>52</v>
      </c>
      <c r="H963" s="5" t="s">
        <v>85</v>
      </c>
      <c r="I963" s="5" t="s">
        <v>116</v>
      </c>
      <c r="J963" t="s">
        <v>96</v>
      </c>
    </row>
    <row r="964" spans="1:10" x14ac:dyDescent="0.2">
      <c r="A964" s="28" t="s">
        <v>65</v>
      </c>
      <c r="B964" s="19">
        <v>7.3178082191780822</v>
      </c>
      <c r="C964" s="28" t="s">
        <v>10</v>
      </c>
      <c r="D964" s="5">
        <v>11</v>
      </c>
      <c r="E964" s="28">
        <v>0.65</v>
      </c>
      <c r="F964" s="5" t="s">
        <v>76</v>
      </c>
      <c r="G964" s="5" t="s">
        <v>52</v>
      </c>
      <c r="H964" s="5" t="s">
        <v>85</v>
      </c>
      <c r="I964" s="5" t="s">
        <v>116</v>
      </c>
      <c r="J964" t="s">
        <v>96</v>
      </c>
    </row>
    <row r="965" spans="1:10" x14ac:dyDescent="0.2">
      <c r="A965" s="28" t="s">
        <v>65</v>
      </c>
      <c r="B965" s="19">
        <v>7.3178082191780822</v>
      </c>
      <c r="C965" s="28" t="s">
        <v>10</v>
      </c>
      <c r="D965" s="5">
        <v>5</v>
      </c>
      <c r="E965" s="28">
        <v>0.95</v>
      </c>
      <c r="F965" s="5" t="s">
        <v>77</v>
      </c>
      <c r="G965" s="5" t="s">
        <v>51</v>
      </c>
      <c r="H965" s="5" t="s">
        <v>85</v>
      </c>
      <c r="I965" s="5" t="s">
        <v>116</v>
      </c>
      <c r="J965" t="s">
        <v>96</v>
      </c>
    </row>
    <row r="966" spans="1:10" x14ac:dyDescent="0.2">
      <c r="A966" s="28" t="s">
        <v>65</v>
      </c>
      <c r="B966" s="19">
        <v>7.3178082191780822</v>
      </c>
      <c r="C966" s="28" t="s">
        <v>10</v>
      </c>
      <c r="D966" s="5">
        <v>8</v>
      </c>
      <c r="E966" s="28">
        <v>0.85</v>
      </c>
      <c r="F966" s="5" t="s">
        <v>78</v>
      </c>
      <c r="G966" s="5" t="s">
        <v>51</v>
      </c>
      <c r="H966" s="5" t="s">
        <v>85</v>
      </c>
      <c r="I966" s="5" t="s">
        <v>116</v>
      </c>
      <c r="J966" t="s">
        <v>96</v>
      </c>
    </row>
    <row r="967" spans="1:10" x14ac:dyDescent="0.2">
      <c r="A967" s="28" t="s">
        <v>65</v>
      </c>
      <c r="B967" s="19">
        <v>7.3178082191780822</v>
      </c>
      <c r="C967" s="28" t="s">
        <v>10</v>
      </c>
      <c r="D967" s="5">
        <v>11</v>
      </c>
      <c r="E967" s="28">
        <v>0.8</v>
      </c>
      <c r="F967" s="5" t="s">
        <v>79</v>
      </c>
      <c r="G967" s="5" t="s">
        <v>51</v>
      </c>
      <c r="H967" s="5" t="s">
        <v>85</v>
      </c>
      <c r="I967" s="5" t="s">
        <v>116</v>
      </c>
      <c r="J967" t="s">
        <v>96</v>
      </c>
    </row>
    <row r="968" spans="1:10" x14ac:dyDescent="0.2">
      <c r="F968" s="5"/>
      <c r="G968" s="5"/>
      <c r="H968" s="5"/>
      <c r="I968" s="5"/>
    </row>
    <row r="969" spans="1:10" x14ac:dyDescent="0.2">
      <c r="F969" s="5"/>
      <c r="G969" s="5"/>
      <c r="H969" s="5"/>
      <c r="I969" s="5"/>
    </row>
    <row r="970" spans="1:10" x14ac:dyDescent="0.2">
      <c r="F970" s="5"/>
      <c r="G970" s="5"/>
      <c r="H970" s="5"/>
      <c r="I970" s="5"/>
    </row>
    <row r="971" spans="1:10" x14ac:dyDescent="0.2">
      <c r="F971" s="5"/>
      <c r="G971" s="5"/>
      <c r="H971" s="5"/>
      <c r="I971" s="5"/>
    </row>
    <row r="972" spans="1:10" x14ac:dyDescent="0.2">
      <c r="F972" s="5"/>
      <c r="G972" s="5"/>
      <c r="H972" s="5"/>
      <c r="I972" s="5"/>
    </row>
    <row r="973" spans="1:10" x14ac:dyDescent="0.2">
      <c r="F973" s="5"/>
      <c r="G973" s="5"/>
      <c r="H973" s="5"/>
      <c r="I973" s="5"/>
    </row>
    <row r="974" spans="1:10" x14ac:dyDescent="0.2">
      <c r="F974" s="5"/>
      <c r="G974" s="5"/>
      <c r="H974" s="5"/>
      <c r="I974" s="5"/>
    </row>
    <row r="975" spans="1:10" x14ac:dyDescent="0.2">
      <c r="F975" s="5"/>
      <c r="G975" s="5"/>
      <c r="H975" s="5"/>
      <c r="I975" s="5"/>
    </row>
    <row r="976" spans="1:10" x14ac:dyDescent="0.2">
      <c r="F976" s="5"/>
      <c r="G976" s="5"/>
      <c r="H976" s="5"/>
      <c r="I976" s="5"/>
    </row>
    <row r="977" spans="6:9" x14ac:dyDescent="0.2">
      <c r="F977" s="5"/>
      <c r="G977" s="5"/>
      <c r="H977" s="5"/>
      <c r="I977" s="5"/>
    </row>
    <row r="978" spans="6:9" x14ac:dyDescent="0.2">
      <c r="F978" s="5"/>
      <c r="G978" s="5"/>
      <c r="H978" s="5"/>
      <c r="I978" s="5"/>
    </row>
    <row r="979" spans="6:9" x14ac:dyDescent="0.2">
      <c r="F979" s="5"/>
      <c r="G979" s="5"/>
      <c r="H979" s="5"/>
      <c r="I979" s="5"/>
    </row>
    <row r="980" spans="6:9" x14ac:dyDescent="0.2">
      <c r="F980" s="5"/>
      <c r="G980" s="5"/>
      <c r="H980" s="5"/>
      <c r="I980" s="5"/>
    </row>
    <row r="981" spans="6:9" x14ac:dyDescent="0.2">
      <c r="F981" s="5"/>
      <c r="G981" s="5"/>
      <c r="H981" s="5"/>
      <c r="I981" s="5"/>
    </row>
    <row r="982" spans="6:9" x14ac:dyDescent="0.2">
      <c r="F982" s="5"/>
      <c r="G982" s="5"/>
      <c r="H982" s="5"/>
      <c r="I982" s="5"/>
    </row>
    <row r="983" spans="6:9" x14ac:dyDescent="0.2">
      <c r="F983" s="5"/>
      <c r="G983" s="5"/>
      <c r="H983" s="5"/>
      <c r="I983" s="5"/>
    </row>
    <row r="984" spans="6:9" x14ac:dyDescent="0.2">
      <c r="F984" s="5"/>
      <c r="G984" s="5"/>
      <c r="H984" s="5"/>
      <c r="I984" s="5"/>
    </row>
    <row r="985" spans="6:9" x14ac:dyDescent="0.2">
      <c r="F985" s="5"/>
      <c r="G985" s="5"/>
      <c r="H985" s="5"/>
      <c r="I985" s="5"/>
    </row>
    <row r="986" spans="6:9" x14ac:dyDescent="0.2">
      <c r="F986" s="5"/>
      <c r="G986" s="5"/>
      <c r="H986" s="5"/>
      <c r="I986" s="5"/>
    </row>
    <row r="987" spans="6:9" x14ac:dyDescent="0.2">
      <c r="F987" s="5"/>
      <c r="G987" s="5"/>
      <c r="H987" s="5"/>
      <c r="I987" s="5"/>
    </row>
    <row r="988" spans="6:9" x14ac:dyDescent="0.2">
      <c r="F988" s="5"/>
      <c r="G988" s="5"/>
      <c r="H988" s="5"/>
      <c r="I988" s="5"/>
    </row>
    <row r="989" spans="6:9" x14ac:dyDescent="0.2">
      <c r="F989" s="5"/>
      <c r="G989" s="5"/>
      <c r="H989" s="5"/>
      <c r="I989" s="5"/>
    </row>
    <row r="990" spans="6:9" x14ac:dyDescent="0.2">
      <c r="F990" s="5"/>
      <c r="G990" s="5"/>
      <c r="H990" s="5"/>
      <c r="I990" s="12"/>
    </row>
    <row r="991" spans="6:9" x14ac:dyDescent="0.2">
      <c r="F991" s="5"/>
      <c r="G991" s="5"/>
      <c r="H991" s="5"/>
      <c r="I991" s="5"/>
    </row>
    <row r="992" spans="6:9" x14ac:dyDescent="0.2">
      <c r="F992" s="5"/>
      <c r="G992" s="5"/>
      <c r="H992" s="5"/>
      <c r="I992" s="12"/>
    </row>
    <row r="993" spans="6:9" x14ac:dyDescent="0.2">
      <c r="F993" s="5"/>
      <c r="G993" s="5"/>
      <c r="H993" s="5"/>
      <c r="I993" s="5"/>
    </row>
    <row r="994" spans="6:9" x14ac:dyDescent="0.2">
      <c r="F994" s="5"/>
      <c r="G994" s="5"/>
      <c r="H994" s="5"/>
      <c r="I994" s="5"/>
    </row>
    <row r="995" spans="6:9" x14ac:dyDescent="0.2">
      <c r="F995" s="5"/>
      <c r="G995" s="5"/>
      <c r="H995" s="5"/>
      <c r="I995" s="12"/>
    </row>
    <row r="996" spans="6:9" x14ac:dyDescent="0.2">
      <c r="F996" s="5"/>
      <c r="G996" s="5"/>
      <c r="H996" s="5"/>
      <c r="I996" s="5"/>
    </row>
    <row r="997" spans="6:9" x14ac:dyDescent="0.2">
      <c r="F997" s="5"/>
      <c r="G997" s="5"/>
      <c r="H997" s="5"/>
      <c r="I997" s="5"/>
    </row>
    <row r="998" spans="6:9" x14ac:dyDescent="0.2">
      <c r="F998" s="5"/>
      <c r="G998" s="5"/>
      <c r="H998" s="5"/>
      <c r="I998" s="5"/>
    </row>
    <row r="999" spans="6:9" x14ac:dyDescent="0.2">
      <c r="F999" s="5"/>
      <c r="G999" s="5"/>
      <c r="H999" s="5"/>
      <c r="I999" s="12"/>
    </row>
    <row r="1000" spans="6:9" x14ac:dyDescent="0.2">
      <c r="F1000" s="5"/>
      <c r="G1000" s="5"/>
      <c r="H1000" s="5"/>
      <c r="I1000" s="5"/>
    </row>
    <row r="1001" spans="6:9" x14ac:dyDescent="0.2">
      <c r="F1001" s="5"/>
      <c r="G1001" s="5"/>
      <c r="H1001" s="5"/>
      <c r="I1001" s="5"/>
    </row>
    <row r="1002" spans="6:9" x14ac:dyDescent="0.2">
      <c r="F1002" s="5"/>
      <c r="G1002" s="5"/>
      <c r="H1002" s="5"/>
      <c r="I1002" s="5"/>
    </row>
    <row r="1003" spans="6:9" x14ac:dyDescent="0.2">
      <c r="F1003" s="5"/>
      <c r="G1003" s="5"/>
      <c r="H1003" s="5"/>
      <c r="I1003" s="5"/>
    </row>
    <row r="1004" spans="6:9" x14ac:dyDescent="0.2">
      <c r="F1004" s="5"/>
      <c r="G1004" s="5"/>
      <c r="H1004" s="5"/>
      <c r="I1004" s="12"/>
    </row>
    <row r="1005" spans="6:9" x14ac:dyDescent="0.2">
      <c r="F1005" s="5"/>
      <c r="G1005" s="5"/>
      <c r="H1005" s="5"/>
      <c r="I1005" s="5"/>
    </row>
    <row r="1006" spans="6:9" x14ac:dyDescent="0.2">
      <c r="F1006" s="5"/>
      <c r="G1006" s="5"/>
      <c r="H1006" s="5"/>
      <c r="I1006" s="12"/>
    </row>
    <row r="1007" spans="6:9" x14ac:dyDescent="0.2">
      <c r="F1007" s="5"/>
      <c r="G1007" s="5"/>
      <c r="H1007" s="5"/>
      <c r="I1007" s="5"/>
    </row>
    <row r="1008" spans="6:9" x14ac:dyDescent="0.2">
      <c r="F1008" s="5"/>
      <c r="G1008" s="5"/>
      <c r="H1008" s="5"/>
      <c r="I1008" s="5"/>
    </row>
    <row r="1009" spans="6:9" x14ac:dyDescent="0.2">
      <c r="F1009" s="5"/>
      <c r="G1009" s="5"/>
      <c r="H1009" s="5"/>
      <c r="I1009" s="5"/>
    </row>
    <row r="1010" spans="6:9" x14ac:dyDescent="0.2">
      <c r="F1010" s="5"/>
      <c r="G1010" s="5"/>
      <c r="H1010" s="5"/>
      <c r="I1010" s="5"/>
    </row>
    <row r="1011" spans="6:9" x14ac:dyDescent="0.2">
      <c r="F1011" s="5"/>
      <c r="G1011" s="5"/>
      <c r="H1011" s="5"/>
      <c r="I1011" s="5"/>
    </row>
    <row r="1012" spans="6:9" x14ac:dyDescent="0.2">
      <c r="F1012" s="5"/>
      <c r="G1012" s="5"/>
      <c r="H1012" s="5"/>
      <c r="I1012" s="5"/>
    </row>
    <row r="1013" spans="6:9" x14ac:dyDescent="0.2">
      <c r="F1013" s="5"/>
      <c r="G1013" s="5"/>
      <c r="H1013" s="5"/>
      <c r="I1013" s="12"/>
    </row>
    <row r="1014" spans="6:9" x14ac:dyDescent="0.2">
      <c r="F1014" s="5"/>
      <c r="G1014" s="5"/>
      <c r="H1014" s="5"/>
      <c r="I1014" s="12"/>
    </row>
    <row r="1015" spans="6:9" x14ac:dyDescent="0.2">
      <c r="F1015" s="5"/>
      <c r="G1015" s="5"/>
      <c r="H1015" s="5"/>
      <c r="I1015" s="5"/>
    </row>
    <row r="1016" spans="6:9" x14ac:dyDescent="0.2">
      <c r="F1016" s="5"/>
      <c r="G1016" s="5"/>
      <c r="H1016" s="5"/>
      <c r="I1016" s="5"/>
    </row>
    <row r="1017" spans="6:9" x14ac:dyDescent="0.2">
      <c r="F1017" s="5"/>
      <c r="G1017" s="5"/>
      <c r="H1017" s="5"/>
      <c r="I1017" s="5"/>
    </row>
    <row r="1018" spans="6:9" x14ac:dyDescent="0.2">
      <c r="F1018" s="5"/>
      <c r="G1018" s="5"/>
      <c r="H1018" s="5"/>
      <c r="I1018" s="5"/>
    </row>
    <row r="1019" spans="6:9" x14ac:dyDescent="0.2">
      <c r="F1019" s="5"/>
      <c r="G1019" s="5"/>
      <c r="H1019" s="5"/>
      <c r="I1019" s="5"/>
    </row>
    <row r="1020" spans="6:9" x14ac:dyDescent="0.2">
      <c r="F1020" s="5"/>
      <c r="G1020" s="5"/>
      <c r="H1020" s="5"/>
      <c r="I1020" s="5"/>
    </row>
    <row r="1021" spans="6:9" x14ac:dyDescent="0.2">
      <c r="F1021" s="5"/>
      <c r="G1021" s="5"/>
      <c r="H1021" s="5"/>
      <c r="I1021" s="5"/>
    </row>
    <row r="1022" spans="6:9" x14ac:dyDescent="0.2">
      <c r="F1022" s="5"/>
      <c r="G1022" s="5"/>
      <c r="H1022" s="5"/>
      <c r="I1022" s="5"/>
    </row>
    <row r="1023" spans="6:9" x14ac:dyDescent="0.2">
      <c r="F1023" s="5"/>
      <c r="G1023" s="5"/>
      <c r="H1023" s="5"/>
      <c r="I1023" s="5"/>
    </row>
    <row r="1024" spans="6:9" x14ac:dyDescent="0.2">
      <c r="F1024" s="5"/>
      <c r="G1024" s="5"/>
      <c r="H1024" s="5"/>
      <c r="I1024" s="5"/>
    </row>
    <row r="1025" spans="6:9" x14ac:dyDescent="0.2">
      <c r="F1025" s="5"/>
      <c r="G1025" s="5"/>
      <c r="H1025" s="5"/>
      <c r="I1025" s="5"/>
    </row>
    <row r="1026" spans="6:9" x14ac:dyDescent="0.2">
      <c r="F1026" s="5"/>
      <c r="G1026" s="5"/>
      <c r="H1026" s="5"/>
      <c r="I1026" s="5"/>
    </row>
    <row r="1027" spans="6:9" x14ac:dyDescent="0.2">
      <c r="F1027" s="5"/>
      <c r="G1027" s="5"/>
      <c r="H1027" s="5"/>
      <c r="I1027" s="5"/>
    </row>
    <row r="1028" spans="6:9" x14ac:dyDescent="0.2">
      <c r="F1028" s="5"/>
      <c r="G1028" s="5"/>
      <c r="H1028" s="5"/>
      <c r="I1028" s="5"/>
    </row>
    <row r="1029" spans="6:9" x14ac:dyDescent="0.2">
      <c r="F1029" s="5"/>
      <c r="G1029" s="5"/>
      <c r="H1029" s="5"/>
      <c r="I1029" s="5"/>
    </row>
    <row r="1030" spans="6:9" x14ac:dyDescent="0.2">
      <c r="F1030" s="5"/>
      <c r="G1030" s="5"/>
      <c r="H1030" s="5"/>
      <c r="I1030" s="5"/>
    </row>
    <row r="1031" spans="6:9" x14ac:dyDescent="0.2">
      <c r="F1031" s="5"/>
      <c r="G1031" s="5"/>
      <c r="H1031" s="5"/>
      <c r="I1031" s="5"/>
    </row>
    <row r="1032" spans="6:9" x14ac:dyDescent="0.2">
      <c r="F1032" s="5"/>
      <c r="G1032" s="5"/>
      <c r="H1032" s="5"/>
      <c r="I1032" s="5"/>
    </row>
    <row r="1033" spans="6:9" x14ac:dyDescent="0.2">
      <c r="F1033" s="5"/>
      <c r="G1033" s="5"/>
      <c r="H1033" s="5"/>
      <c r="I1033" s="5"/>
    </row>
    <row r="1034" spans="6:9" x14ac:dyDescent="0.2">
      <c r="F1034" s="5"/>
      <c r="G1034" s="5"/>
      <c r="H1034" s="5"/>
      <c r="I1034" s="5"/>
    </row>
    <row r="1035" spans="6:9" x14ac:dyDescent="0.2">
      <c r="F1035" s="5"/>
      <c r="G1035" s="5"/>
      <c r="H1035" s="5"/>
      <c r="I1035" s="5"/>
    </row>
    <row r="1036" spans="6:9" x14ac:dyDescent="0.2">
      <c r="F1036" s="5"/>
      <c r="G1036" s="5"/>
      <c r="H1036" s="5"/>
      <c r="I1036" s="5"/>
    </row>
    <row r="1037" spans="6:9" x14ac:dyDescent="0.2">
      <c r="F1037" s="5"/>
      <c r="G1037" s="5"/>
      <c r="H1037" s="5"/>
      <c r="I1037" s="5"/>
    </row>
    <row r="1038" spans="6:9" x14ac:dyDescent="0.2">
      <c r="F1038" s="5"/>
      <c r="G1038" s="5"/>
      <c r="H1038" s="5"/>
      <c r="I1038" s="5"/>
    </row>
    <row r="1039" spans="6:9" x14ac:dyDescent="0.2">
      <c r="F1039" s="5"/>
      <c r="G1039" s="5"/>
      <c r="H1039" s="5"/>
      <c r="I1039" s="5"/>
    </row>
    <row r="1040" spans="6:9" x14ac:dyDescent="0.2">
      <c r="F1040" s="5"/>
      <c r="G1040" s="5"/>
      <c r="H1040" s="5"/>
      <c r="I1040" s="5"/>
    </row>
    <row r="1041" spans="6:9" x14ac:dyDescent="0.2">
      <c r="F1041" s="5"/>
      <c r="G1041" s="5"/>
      <c r="H1041" s="5"/>
      <c r="I1041" s="5"/>
    </row>
    <row r="1042" spans="6:9" x14ac:dyDescent="0.2">
      <c r="F1042" s="5"/>
      <c r="G1042" s="5"/>
      <c r="H1042" s="5"/>
      <c r="I1042" s="5"/>
    </row>
    <row r="1043" spans="6:9" x14ac:dyDescent="0.2">
      <c r="F1043" s="5"/>
      <c r="G1043" s="5"/>
      <c r="H1043" s="5"/>
      <c r="I1043" s="5"/>
    </row>
    <row r="1044" spans="6:9" x14ac:dyDescent="0.2">
      <c r="F1044" s="5"/>
      <c r="G1044" s="5"/>
      <c r="H1044" s="5"/>
      <c r="I1044" s="5"/>
    </row>
    <row r="1045" spans="6:9" x14ac:dyDescent="0.2">
      <c r="F1045" s="5"/>
      <c r="G1045" s="5"/>
      <c r="H1045" s="5"/>
      <c r="I1045" s="12"/>
    </row>
    <row r="1046" spans="6:9" x14ac:dyDescent="0.2">
      <c r="F1046" s="5"/>
      <c r="G1046" s="5"/>
      <c r="H1046" s="5"/>
      <c r="I1046" s="5"/>
    </row>
    <row r="1047" spans="6:9" x14ac:dyDescent="0.2">
      <c r="F1047" s="5"/>
      <c r="G1047" s="5"/>
      <c r="H1047" s="5"/>
      <c r="I1047" s="5"/>
    </row>
    <row r="1048" spans="6:9" x14ac:dyDescent="0.2">
      <c r="F1048" s="5"/>
      <c r="G1048" s="5"/>
      <c r="H1048" s="5"/>
      <c r="I1048" s="5"/>
    </row>
    <row r="1049" spans="6:9" x14ac:dyDescent="0.2">
      <c r="F1049" s="5"/>
      <c r="G1049" s="5"/>
      <c r="H1049" s="5"/>
      <c r="I1049" s="5"/>
    </row>
    <row r="1050" spans="6:9" x14ac:dyDescent="0.2">
      <c r="F1050" s="5"/>
      <c r="G1050" s="5"/>
      <c r="H1050" s="5"/>
      <c r="I1050" s="5"/>
    </row>
    <row r="1051" spans="6:9" x14ac:dyDescent="0.2">
      <c r="F1051" s="5"/>
      <c r="G1051" s="5"/>
      <c r="H1051" s="5"/>
      <c r="I1051" s="5"/>
    </row>
    <row r="1052" spans="6:9" x14ac:dyDescent="0.2">
      <c r="F1052" s="5"/>
      <c r="G1052" s="5"/>
      <c r="H1052" s="5"/>
      <c r="I1052" s="5"/>
    </row>
    <row r="1053" spans="6:9" x14ac:dyDescent="0.2">
      <c r="F1053" s="5"/>
      <c r="G1053" s="5"/>
      <c r="H1053" s="5"/>
      <c r="I1053" s="5"/>
    </row>
    <row r="1054" spans="6:9" x14ac:dyDescent="0.2">
      <c r="F1054" s="5"/>
      <c r="G1054" s="5"/>
      <c r="H1054" s="5"/>
      <c r="I1054" s="5"/>
    </row>
    <row r="1055" spans="6:9" x14ac:dyDescent="0.2">
      <c r="F1055" s="5"/>
      <c r="G1055" s="5"/>
      <c r="H1055" s="5"/>
      <c r="I1055" s="5"/>
    </row>
    <row r="1056" spans="6:9" x14ac:dyDescent="0.2">
      <c r="F1056" s="5"/>
      <c r="G1056" s="5"/>
      <c r="H1056" s="5"/>
      <c r="I1056" s="5"/>
    </row>
    <row r="1057" spans="6:9" x14ac:dyDescent="0.2">
      <c r="F1057" s="5"/>
      <c r="G1057" s="5"/>
      <c r="H1057" s="5"/>
      <c r="I1057" s="5"/>
    </row>
    <row r="1058" spans="6:9" x14ac:dyDescent="0.2">
      <c r="F1058" s="5"/>
      <c r="G1058" s="5"/>
      <c r="H1058" s="5"/>
      <c r="I1058" s="5"/>
    </row>
    <row r="1059" spans="6:9" x14ac:dyDescent="0.2">
      <c r="F1059" s="5"/>
      <c r="G1059" s="5"/>
      <c r="H1059" s="5"/>
      <c r="I1059" s="5"/>
    </row>
    <row r="1060" spans="6:9" x14ac:dyDescent="0.2">
      <c r="F1060" s="5"/>
      <c r="G1060" s="5"/>
      <c r="H1060" s="5"/>
      <c r="I1060" s="5"/>
    </row>
    <row r="1061" spans="6:9" x14ac:dyDescent="0.2">
      <c r="F1061" s="5"/>
      <c r="G1061" s="5"/>
      <c r="H1061" s="5"/>
      <c r="I1061" s="5"/>
    </row>
    <row r="1062" spans="6:9" x14ac:dyDescent="0.2">
      <c r="F1062" s="5"/>
      <c r="G1062" s="5"/>
      <c r="H1062" s="5"/>
      <c r="I1062" s="5"/>
    </row>
    <row r="1063" spans="6:9" x14ac:dyDescent="0.2">
      <c r="F1063" s="5"/>
      <c r="G1063" s="5"/>
      <c r="H1063" s="5"/>
      <c r="I1063" s="5"/>
    </row>
    <row r="1064" spans="6:9" x14ac:dyDescent="0.2">
      <c r="F1064" s="5"/>
      <c r="G1064" s="5"/>
      <c r="H1064" s="5"/>
      <c r="I1064" s="5"/>
    </row>
    <row r="1065" spans="6:9" x14ac:dyDescent="0.2">
      <c r="F1065" s="5"/>
      <c r="G1065" s="5"/>
      <c r="H1065" s="5"/>
      <c r="I1065" s="5"/>
    </row>
    <row r="1066" spans="6:9" x14ac:dyDescent="0.2">
      <c r="F1066" s="5"/>
      <c r="G1066" s="5"/>
      <c r="H1066" s="5"/>
      <c r="I1066" s="5"/>
    </row>
    <row r="1067" spans="6:9" x14ac:dyDescent="0.2">
      <c r="F1067" s="5"/>
      <c r="G1067" s="5"/>
      <c r="H1067" s="5"/>
      <c r="I1067" s="5"/>
    </row>
    <row r="1068" spans="6:9" x14ac:dyDescent="0.2">
      <c r="F1068" s="5"/>
      <c r="G1068" s="5"/>
      <c r="H1068" s="5"/>
      <c r="I1068" s="5"/>
    </row>
    <row r="1069" spans="6:9" x14ac:dyDescent="0.2">
      <c r="F1069" s="5"/>
      <c r="G1069" s="5"/>
      <c r="H1069" s="5"/>
      <c r="I1069" s="5"/>
    </row>
    <row r="1070" spans="6:9" x14ac:dyDescent="0.2">
      <c r="F1070" s="5"/>
      <c r="G1070" s="5"/>
      <c r="H1070" s="5"/>
      <c r="I1070" s="5"/>
    </row>
    <row r="1071" spans="6:9" x14ac:dyDescent="0.2">
      <c r="F1071" s="5"/>
      <c r="G1071" s="5"/>
      <c r="H1071" s="5"/>
      <c r="I1071" s="5"/>
    </row>
    <row r="1072" spans="6:9" x14ac:dyDescent="0.2">
      <c r="F1072" s="5"/>
      <c r="G1072" s="5"/>
      <c r="H1072" s="5"/>
      <c r="I1072" s="5"/>
    </row>
    <row r="1073" spans="6:9" x14ac:dyDescent="0.2">
      <c r="F1073" s="5"/>
      <c r="G1073" s="5"/>
      <c r="H1073" s="5"/>
      <c r="I1073" s="5"/>
    </row>
    <row r="1074" spans="6:9" x14ac:dyDescent="0.2">
      <c r="F1074" s="5"/>
      <c r="G1074" s="5"/>
      <c r="H1074" s="5"/>
      <c r="I1074" s="5"/>
    </row>
    <row r="1075" spans="6:9" x14ac:dyDescent="0.2">
      <c r="F1075" s="5"/>
      <c r="G1075" s="5"/>
      <c r="H1075" s="5"/>
      <c r="I1075" s="5"/>
    </row>
    <row r="1076" spans="6:9" x14ac:dyDescent="0.2">
      <c r="F1076" s="5"/>
      <c r="G1076" s="5"/>
      <c r="H1076" s="5"/>
      <c r="I1076" s="5"/>
    </row>
    <row r="1077" spans="6:9" x14ac:dyDescent="0.2">
      <c r="F1077" s="5"/>
      <c r="G1077" s="5"/>
      <c r="H1077" s="5"/>
      <c r="I1077" s="5"/>
    </row>
    <row r="1078" spans="6:9" x14ac:dyDescent="0.2">
      <c r="F1078" s="5"/>
      <c r="G1078" s="5"/>
      <c r="H1078" s="5"/>
      <c r="I1078" s="5"/>
    </row>
    <row r="1079" spans="6:9" x14ac:dyDescent="0.2">
      <c r="F1079" s="5"/>
      <c r="G1079" s="5"/>
      <c r="H1079" s="5"/>
      <c r="I1079" s="5"/>
    </row>
    <row r="1080" spans="6:9" x14ac:dyDescent="0.2">
      <c r="F1080" s="5"/>
      <c r="G1080" s="5"/>
      <c r="H1080" s="5"/>
      <c r="I1080" s="5"/>
    </row>
    <row r="1081" spans="6:9" x14ac:dyDescent="0.2">
      <c r="F1081" s="5"/>
      <c r="G1081" s="5"/>
      <c r="H1081" s="5"/>
      <c r="I1081" s="5"/>
    </row>
    <row r="1082" spans="6:9" x14ac:dyDescent="0.2">
      <c r="F1082" s="5"/>
      <c r="G1082" s="5"/>
      <c r="H1082" s="5"/>
      <c r="I1082" s="5"/>
    </row>
    <row r="1083" spans="6:9" x14ac:dyDescent="0.2">
      <c r="F1083" s="5"/>
      <c r="G1083" s="5"/>
      <c r="H1083" s="5"/>
      <c r="I1083" s="5"/>
    </row>
    <row r="1084" spans="6:9" x14ac:dyDescent="0.2">
      <c r="F1084" s="5"/>
      <c r="G1084" s="5"/>
      <c r="H1084" s="5"/>
      <c r="I1084" s="5"/>
    </row>
    <row r="1085" spans="6:9" x14ac:dyDescent="0.2">
      <c r="F1085" s="5"/>
      <c r="G1085" s="5"/>
      <c r="H1085" s="5"/>
      <c r="I1085" s="5"/>
    </row>
    <row r="1086" spans="6:9" x14ac:dyDescent="0.2">
      <c r="F1086" s="5"/>
      <c r="G1086" s="5"/>
      <c r="H1086" s="5"/>
      <c r="I1086" s="5"/>
    </row>
    <row r="1087" spans="6:9" x14ac:dyDescent="0.2">
      <c r="F1087" s="5"/>
      <c r="G1087" s="5"/>
      <c r="H1087" s="5"/>
      <c r="I1087" s="5"/>
    </row>
    <row r="1088" spans="6:9" x14ac:dyDescent="0.2">
      <c r="F1088" s="5"/>
      <c r="G1088" s="5"/>
      <c r="H1088" s="5"/>
      <c r="I1088" s="5"/>
    </row>
    <row r="1089" spans="6:9" x14ac:dyDescent="0.2">
      <c r="F1089" s="5"/>
      <c r="G1089" s="5"/>
      <c r="H1089" s="5"/>
      <c r="I1089" s="5"/>
    </row>
    <row r="1090" spans="6:9" x14ac:dyDescent="0.2">
      <c r="F1090" s="5"/>
      <c r="G1090" s="5"/>
      <c r="H1090" s="5"/>
      <c r="I1090" s="5"/>
    </row>
    <row r="1091" spans="6:9" x14ac:dyDescent="0.2">
      <c r="F1091" s="5"/>
      <c r="G1091" s="5"/>
      <c r="H1091" s="5"/>
      <c r="I1091" s="5"/>
    </row>
    <row r="1092" spans="6:9" x14ac:dyDescent="0.2">
      <c r="F1092" s="5"/>
      <c r="G1092" s="5"/>
      <c r="H1092" s="5"/>
      <c r="I1092" s="5"/>
    </row>
    <row r="1093" spans="6:9" x14ac:dyDescent="0.2">
      <c r="F1093" s="5"/>
      <c r="G1093" s="5"/>
      <c r="H1093" s="5"/>
      <c r="I1093" s="5"/>
    </row>
    <row r="1094" spans="6:9" x14ac:dyDescent="0.2">
      <c r="F1094" s="5"/>
      <c r="G1094" s="5"/>
      <c r="H1094" s="5"/>
      <c r="I1094" s="5"/>
    </row>
    <row r="1095" spans="6:9" x14ac:dyDescent="0.2">
      <c r="F1095" s="5"/>
      <c r="G1095" s="5"/>
      <c r="H1095" s="5"/>
      <c r="I1095" s="5"/>
    </row>
    <row r="1096" spans="6:9" x14ac:dyDescent="0.2">
      <c r="F1096" s="5"/>
      <c r="G1096" s="5"/>
      <c r="H1096" s="5"/>
      <c r="I1096" s="5"/>
    </row>
    <row r="1097" spans="6:9" x14ac:dyDescent="0.2">
      <c r="F1097" s="5"/>
      <c r="G1097" s="5"/>
      <c r="H1097" s="5"/>
      <c r="I1097" s="5"/>
    </row>
    <row r="1098" spans="6:9" x14ac:dyDescent="0.2">
      <c r="F1098" s="5"/>
      <c r="G1098" s="5"/>
      <c r="H1098" s="5"/>
      <c r="I1098" s="5"/>
    </row>
    <row r="1099" spans="6:9" x14ac:dyDescent="0.2">
      <c r="F1099" s="5"/>
      <c r="G1099" s="5"/>
      <c r="H1099" s="5"/>
      <c r="I1099" s="5"/>
    </row>
    <row r="1100" spans="6:9" x14ac:dyDescent="0.2">
      <c r="F1100" s="5"/>
      <c r="G1100" s="5"/>
      <c r="H1100" s="5"/>
      <c r="I1100" s="5"/>
    </row>
    <row r="1101" spans="6:9" x14ac:dyDescent="0.2">
      <c r="F1101" s="5"/>
      <c r="G1101" s="5"/>
      <c r="H1101" s="5"/>
      <c r="I1101" s="5"/>
    </row>
    <row r="1102" spans="6:9" x14ac:dyDescent="0.2">
      <c r="F1102" s="5"/>
      <c r="G1102" s="5"/>
      <c r="H1102" s="5"/>
      <c r="I1102" s="5"/>
    </row>
    <row r="1103" spans="6:9" x14ac:dyDescent="0.2">
      <c r="F1103" s="5"/>
      <c r="G1103" s="5"/>
      <c r="H1103" s="5"/>
      <c r="I1103" s="5"/>
    </row>
    <row r="1104" spans="6:9" x14ac:dyDescent="0.2">
      <c r="F1104" s="5"/>
      <c r="G1104" s="5"/>
      <c r="H1104" s="5"/>
      <c r="I1104" s="5"/>
    </row>
    <row r="1105" spans="6:9" x14ac:dyDescent="0.2">
      <c r="F1105" s="5"/>
      <c r="G1105" s="5"/>
      <c r="H1105" s="5"/>
      <c r="I1105" s="5"/>
    </row>
    <row r="1106" spans="6:9" x14ac:dyDescent="0.2">
      <c r="F1106" s="5"/>
      <c r="G1106" s="5"/>
      <c r="H1106" s="5"/>
      <c r="I1106" s="5"/>
    </row>
    <row r="1107" spans="6:9" x14ac:dyDescent="0.2">
      <c r="F1107" s="5"/>
      <c r="G1107" s="5"/>
      <c r="H1107" s="5"/>
      <c r="I1107" s="5"/>
    </row>
    <row r="1108" spans="6:9" x14ac:dyDescent="0.2">
      <c r="F1108" s="5"/>
      <c r="G1108" s="5"/>
      <c r="H1108" s="5"/>
      <c r="I1108" s="5"/>
    </row>
    <row r="1109" spans="6:9" x14ac:dyDescent="0.2">
      <c r="F1109" s="5"/>
      <c r="G1109" s="5"/>
      <c r="H1109" s="5"/>
      <c r="I1109" s="5"/>
    </row>
    <row r="1110" spans="6:9" x14ac:dyDescent="0.2">
      <c r="F1110" s="5"/>
      <c r="G1110" s="5"/>
      <c r="H1110" s="5"/>
      <c r="I1110" s="5"/>
    </row>
    <row r="1111" spans="6:9" x14ac:dyDescent="0.2">
      <c r="F1111" s="5"/>
      <c r="G1111" s="5"/>
      <c r="H1111" s="5"/>
      <c r="I1111" s="5"/>
    </row>
    <row r="1112" spans="6:9" x14ac:dyDescent="0.2">
      <c r="F1112" s="5"/>
      <c r="G1112" s="5"/>
      <c r="H1112" s="5"/>
      <c r="I1112" s="5"/>
    </row>
    <row r="1113" spans="6:9" x14ac:dyDescent="0.2">
      <c r="F1113" s="5"/>
      <c r="G1113" s="5"/>
      <c r="H1113" s="5"/>
      <c r="I1113" s="5"/>
    </row>
    <row r="1114" spans="6:9" x14ac:dyDescent="0.2">
      <c r="F1114" s="5"/>
      <c r="G1114" s="5"/>
      <c r="H1114" s="5"/>
      <c r="I1114" s="5"/>
    </row>
    <row r="1115" spans="6:9" x14ac:dyDescent="0.2">
      <c r="F1115" s="5"/>
      <c r="G1115" s="5"/>
      <c r="H1115" s="5"/>
      <c r="I1115" s="5"/>
    </row>
  </sheetData>
  <sortState xmlns:xlrd2="http://schemas.microsoft.com/office/spreadsheetml/2017/richdata2" ref="A2:I1115">
    <sortCondition ref="A1:A1115"/>
  </sortState>
  <phoneticPr fontId="15" type="noConversion"/>
  <conditionalFormatting sqref="J80:J82 J31:J36 J38:J40 J42:J48 J50:J63 J65:J78 J2:J29">
    <cfRule type="containsText" dxfId="23" priority="23" operator="containsText" text="Hispanic">
      <formula>NOT(ISERROR(SEARCH("Hispanic",J2)))</formula>
    </cfRule>
    <cfRule type="beginsWith" dxfId="22" priority="24" operator="beginsWith" text="Checked">
      <formula>LEFT(J2,LEN("Checked"))="Checked"</formula>
    </cfRule>
  </conditionalFormatting>
  <conditionalFormatting sqref="J162">
    <cfRule type="containsText" dxfId="21" priority="21" operator="containsText" text="Hispanic">
      <formula>NOT(ISERROR(SEARCH("Hispanic",J162)))</formula>
    </cfRule>
    <cfRule type="beginsWith" dxfId="20" priority="22" operator="beginsWith" text="Checked">
      <formula>LEFT(J162,LEN("Checked"))="Checked"</formula>
    </cfRule>
  </conditionalFormatting>
  <conditionalFormatting sqref="J241:J243 J192:J197 J199:J201 J203:J209 J211:J224 J226:J239 J163:J190">
    <cfRule type="containsText" dxfId="19" priority="19" operator="containsText" text="Hispanic">
      <formula>NOT(ISERROR(SEARCH("Hispanic",J163)))</formula>
    </cfRule>
    <cfRule type="beginsWith" dxfId="18" priority="20" operator="beginsWith" text="Checked">
      <formula>LEFT(J163,LEN("Checked"))="Checked"</formula>
    </cfRule>
  </conditionalFormatting>
  <conditionalFormatting sqref="J323">
    <cfRule type="containsText" dxfId="17" priority="17" operator="containsText" text="Hispanic">
      <formula>NOT(ISERROR(SEARCH("Hispanic",J323)))</formula>
    </cfRule>
    <cfRule type="beginsWith" dxfId="16" priority="18" operator="beginsWith" text="Checked">
      <formula>LEFT(J323,LEN("Checked"))="Checked"</formula>
    </cfRule>
  </conditionalFormatting>
  <conditionalFormatting sqref="J402:J404 J353:J358 J360:J362 J364:J370 J372:J385 J387:J400 J324:J351">
    <cfRule type="containsText" dxfId="15" priority="15" operator="containsText" text="Hispanic">
      <formula>NOT(ISERROR(SEARCH("Hispanic",J324)))</formula>
    </cfRule>
    <cfRule type="beginsWith" dxfId="14" priority="16" operator="beginsWith" text="Checked">
      <formula>LEFT(J324,LEN("Checked"))="Checked"</formula>
    </cfRule>
  </conditionalFormatting>
  <conditionalFormatting sqref="J484">
    <cfRule type="containsText" dxfId="13" priority="13" operator="containsText" text="Hispanic">
      <formula>NOT(ISERROR(SEARCH("Hispanic",J484)))</formula>
    </cfRule>
    <cfRule type="beginsWith" dxfId="12" priority="14" operator="beginsWith" text="Checked">
      <formula>LEFT(J484,LEN("Checked"))="Checked"</formula>
    </cfRule>
  </conditionalFormatting>
  <conditionalFormatting sqref="J563:J565 J514:J519 J521:J523 J525:J531 J533:J546 J548:J561 J485:J512">
    <cfRule type="containsText" dxfId="11" priority="11" operator="containsText" text="Hispanic">
      <formula>NOT(ISERROR(SEARCH("Hispanic",J485)))</formula>
    </cfRule>
    <cfRule type="beginsWith" dxfId="10" priority="12" operator="beginsWith" text="Checked">
      <formula>LEFT(J485,LEN("Checked"))="Checked"</formula>
    </cfRule>
  </conditionalFormatting>
  <conditionalFormatting sqref="J645">
    <cfRule type="containsText" dxfId="9" priority="9" operator="containsText" text="Hispanic">
      <formula>NOT(ISERROR(SEARCH("Hispanic",J645)))</formula>
    </cfRule>
    <cfRule type="beginsWith" dxfId="8" priority="10" operator="beginsWith" text="Checked">
      <formula>LEFT(J645,LEN("Checked"))="Checked"</formula>
    </cfRule>
  </conditionalFormatting>
  <conditionalFormatting sqref="J724:J726 J675:J680 J682:J684 J686:J692 J694:J707 J709:J722 J646:J673">
    <cfRule type="containsText" dxfId="7" priority="7" operator="containsText" text="Hispanic">
      <formula>NOT(ISERROR(SEARCH("Hispanic",J646)))</formula>
    </cfRule>
    <cfRule type="beginsWith" dxfId="6" priority="8" operator="beginsWith" text="Checked">
      <formula>LEFT(J646,LEN("Checked"))="Checked"</formula>
    </cfRule>
  </conditionalFormatting>
  <conditionalFormatting sqref="J806">
    <cfRule type="containsText" dxfId="5" priority="5" operator="containsText" text="Hispanic">
      <formula>NOT(ISERROR(SEARCH("Hispanic",J806)))</formula>
    </cfRule>
    <cfRule type="beginsWith" dxfId="4" priority="6" operator="beginsWith" text="Checked">
      <formula>LEFT(J806,LEN("Checked"))="Checked"</formula>
    </cfRule>
  </conditionalFormatting>
  <conditionalFormatting sqref="J885:J887 J836:J841 J843:J845 J847:J853 J855:J868 J870:J883 J807:J834">
    <cfRule type="containsText" dxfId="3" priority="3" operator="containsText" text="Hispanic">
      <formula>NOT(ISERROR(SEARCH("Hispanic",J807)))</formula>
    </cfRule>
    <cfRule type="beginsWith" dxfId="2" priority="4" operator="beginsWith" text="Checked">
      <formula>LEFT(J807,LEN("Checked"))="Checked"</formula>
    </cfRule>
  </conditionalFormatting>
  <conditionalFormatting sqref="J967">
    <cfRule type="containsText" dxfId="1" priority="1" operator="containsText" text="Hispanic">
      <formula>NOT(ISERROR(SEARCH("Hispanic",J967)))</formula>
    </cfRule>
    <cfRule type="beginsWith" dxfId="0" priority="2" operator="beginsWith" text="Checked">
      <formula>LEFT(J967,LEN("Checked"))="Checked"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typical</vt:lpstr>
      <vt:lpstr>A.V.AV per SNR</vt:lpstr>
      <vt:lpstr>A_cat</vt:lpstr>
      <vt:lpstr>A.V.AV</vt:lpstr>
      <vt:lpstr>Modal_SNR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lgijbels</dc:creator>
  <cp:lastModifiedBy>lgijbels</cp:lastModifiedBy>
  <dcterms:created xsi:type="dcterms:W3CDTF">2021-03-23T21:33:09Z</dcterms:created>
  <dcterms:modified xsi:type="dcterms:W3CDTF">2023-01-10T04:30:09Z</dcterms:modified>
</cp:coreProperties>
</file>