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Projects\GreenhouseEntomology\Projects\Lights and arthropods\Cabinet ligth trials Orius and Dicyphus 7trt\JB 2020 Consolidated Orius Lighting Experiments Data and Files\Development\"/>
    </mc:Choice>
  </mc:AlternateContent>
  <bookViews>
    <workbookView xWindow="0" yWindow="0" windowWidth="14380" windowHeight="4190"/>
  </bookViews>
  <sheets>
    <sheet name="Raw Development Data JB2020" sheetId="1" r:id="rId1"/>
    <sheet name="Mortality PivotTable" sheetId="2" r:id="rId2"/>
    <sheet name="Tibia Lengths" sheetId="3" r:id="rId3"/>
  </sheets>
  <calcPr calcId="162913"/>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3" i="3" l="1"/>
  <c r="E72" i="3"/>
  <c r="E71" i="3" l="1"/>
  <c r="E70" i="3"/>
  <c r="E69" i="3"/>
  <c r="E35" i="3" l="1"/>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2"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N205" i="1" l="1"/>
  <c r="M205" i="1"/>
  <c r="O300" i="1"/>
  <c r="N300" i="1"/>
  <c r="O298" i="1"/>
  <c r="N298" i="1"/>
  <c r="O297" i="1"/>
  <c r="N297" i="1"/>
  <c r="O296" i="1"/>
  <c r="N296" i="1"/>
  <c r="O295" i="1"/>
  <c r="N295" i="1"/>
  <c r="O290" i="1"/>
  <c r="N290" i="1"/>
  <c r="O288" i="1"/>
  <c r="N288" i="1"/>
  <c r="O287" i="1"/>
  <c r="N287" i="1"/>
  <c r="N281" i="1"/>
  <c r="M281" i="1"/>
  <c r="N279" i="1"/>
  <c r="M279" i="1"/>
  <c r="P202" i="1"/>
  <c r="O202" i="1"/>
  <c r="U222" i="1"/>
  <c r="T222" i="1"/>
  <c r="S222" i="1"/>
  <c r="Q222" i="1"/>
  <c r="P222" i="1"/>
  <c r="O222" i="1"/>
  <c r="N222" i="1"/>
  <c r="M222" i="1"/>
  <c r="U221" i="1"/>
  <c r="T221" i="1"/>
  <c r="S221" i="1"/>
  <c r="Q221" i="1"/>
  <c r="P221" i="1"/>
  <c r="O221" i="1"/>
  <c r="N221" i="1"/>
  <c r="M221" i="1"/>
  <c r="U220" i="1"/>
  <c r="T220" i="1"/>
  <c r="S220" i="1"/>
  <c r="Q220" i="1"/>
  <c r="P220" i="1"/>
  <c r="O220" i="1"/>
  <c r="N220" i="1"/>
  <c r="M220" i="1"/>
  <c r="U219" i="1"/>
  <c r="T219" i="1"/>
  <c r="S219" i="1"/>
  <c r="Q219" i="1"/>
  <c r="P219" i="1"/>
  <c r="O219" i="1"/>
  <c r="N219" i="1"/>
  <c r="M219" i="1"/>
  <c r="U218" i="1"/>
  <c r="T218" i="1"/>
  <c r="S218" i="1"/>
  <c r="Q218" i="1"/>
  <c r="P218" i="1"/>
  <c r="O218" i="1"/>
  <c r="N218" i="1"/>
  <c r="M218" i="1"/>
  <c r="U223" i="1"/>
  <c r="T223" i="1"/>
  <c r="S223" i="1"/>
  <c r="Q223" i="1"/>
  <c r="P223" i="1"/>
  <c r="O223" i="1"/>
  <c r="N223" i="1"/>
  <c r="M223" i="1"/>
  <c r="U217" i="1"/>
  <c r="T217" i="1"/>
  <c r="S217" i="1"/>
  <c r="Q217" i="1"/>
  <c r="P217" i="1"/>
  <c r="O217" i="1"/>
  <c r="N217" i="1"/>
  <c r="M217" i="1"/>
  <c r="U216" i="1"/>
  <c r="T216" i="1"/>
  <c r="S216" i="1"/>
  <c r="Q216" i="1"/>
  <c r="P216" i="1"/>
  <c r="O216" i="1"/>
  <c r="N216" i="1"/>
  <c r="M216" i="1"/>
  <c r="U215" i="1"/>
  <c r="T215" i="1"/>
  <c r="S215" i="1"/>
  <c r="Q215" i="1"/>
  <c r="P215" i="1"/>
  <c r="O215" i="1"/>
  <c r="N215" i="1"/>
  <c r="M215" i="1"/>
  <c r="U214" i="1"/>
  <c r="T214" i="1"/>
  <c r="S214" i="1"/>
  <c r="Q214" i="1"/>
  <c r="P214" i="1"/>
  <c r="O214" i="1"/>
  <c r="N214" i="1"/>
  <c r="M214" i="1"/>
  <c r="U213" i="1"/>
  <c r="T213" i="1"/>
  <c r="S213" i="1"/>
  <c r="Q213" i="1"/>
  <c r="P213" i="1"/>
  <c r="O213" i="1"/>
  <c r="N213" i="1"/>
  <c r="M213" i="1"/>
  <c r="U212" i="1"/>
  <c r="T212" i="1"/>
  <c r="S212" i="1"/>
  <c r="Q212" i="1"/>
  <c r="P212" i="1"/>
  <c r="O212" i="1"/>
  <c r="N212" i="1"/>
  <c r="U211" i="1"/>
  <c r="T211" i="1"/>
  <c r="S211" i="1"/>
  <c r="Q211" i="1"/>
  <c r="P211" i="1"/>
  <c r="O211" i="1"/>
  <c r="N211" i="1"/>
  <c r="U210" i="1"/>
  <c r="T210" i="1"/>
  <c r="S210" i="1"/>
  <c r="Q210" i="1"/>
  <c r="P210" i="1"/>
  <c r="O210" i="1"/>
  <c r="N210" i="1"/>
  <c r="M210" i="1"/>
  <c r="U209" i="1"/>
  <c r="T209" i="1"/>
  <c r="S209" i="1"/>
  <c r="Q209" i="1"/>
  <c r="P209" i="1"/>
  <c r="O209" i="1"/>
  <c r="N209" i="1"/>
  <c r="U208" i="1"/>
  <c r="T208" i="1"/>
  <c r="S208" i="1"/>
  <c r="Q208" i="1"/>
  <c r="P208" i="1"/>
  <c r="O208" i="1"/>
  <c r="N208" i="1"/>
  <c r="U207" i="1"/>
  <c r="T207" i="1"/>
  <c r="S207" i="1"/>
  <c r="Q207" i="1"/>
  <c r="P207" i="1"/>
  <c r="O207" i="1"/>
  <c r="N207" i="1"/>
  <c r="U206" i="1"/>
  <c r="T206" i="1"/>
  <c r="S206" i="1"/>
  <c r="Q206" i="1"/>
  <c r="P206" i="1"/>
  <c r="O206" i="1"/>
  <c r="N206" i="1"/>
  <c r="U205" i="1"/>
  <c r="T205" i="1"/>
  <c r="S205" i="1"/>
  <c r="Q205" i="1"/>
  <c r="P205" i="1"/>
  <c r="O205" i="1"/>
  <c r="U204" i="1"/>
  <c r="T204" i="1"/>
  <c r="S204" i="1"/>
  <c r="Q204" i="1"/>
  <c r="P204" i="1"/>
  <c r="O204" i="1"/>
  <c r="M204" i="1"/>
  <c r="U203" i="1"/>
  <c r="T203" i="1"/>
  <c r="S203" i="1"/>
  <c r="Q203" i="1"/>
  <c r="P203" i="1"/>
  <c r="O203" i="1"/>
  <c r="N203" i="1"/>
  <c r="U294" i="1"/>
  <c r="T294" i="1"/>
  <c r="S294" i="1"/>
  <c r="Q294" i="1"/>
  <c r="P294" i="1"/>
  <c r="O294" i="1"/>
  <c r="N294" i="1"/>
  <c r="M294" i="1"/>
  <c r="U293" i="1"/>
  <c r="T293" i="1"/>
  <c r="S293" i="1"/>
  <c r="Q293" i="1"/>
  <c r="P293" i="1"/>
  <c r="O293" i="1"/>
  <c r="N293" i="1"/>
  <c r="M293" i="1"/>
  <c r="U292" i="1"/>
  <c r="T292" i="1"/>
  <c r="S292" i="1"/>
  <c r="Q292" i="1"/>
  <c r="P292" i="1"/>
  <c r="O292" i="1"/>
  <c r="N292" i="1"/>
  <c r="M292" i="1"/>
  <c r="U291" i="1"/>
  <c r="T291" i="1"/>
  <c r="S291" i="1"/>
  <c r="Q291" i="1"/>
  <c r="P291" i="1"/>
  <c r="O291" i="1"/>
  <c r="N291" i="1"/>
  <c r="M291" i="1"/>
  <c r="U300" i="1"/>
  <c r="T300" i="1"/>
  <c r="S300" i="1"/>
  <c r="Q300" i="1"/>
  <c r="P300" i="1"/>
  <c r="M300" i="1"/>
  <c r="U299" i="1"/>
  <c r="T299" i="1"/>
  <c r="S299" i="1"/>
  <c r="Q299" i="1"/>
  <c r="P299" i="1"/>
  <c r="O299" i="1"/>
  <c r="N299" i="1"/>
  <c r="M299" i="1"/>
  <c r="U298" i="1"/>
  <c r="T298" i="1"/>
  <c r="S298" i="1"/>
  <c r="Q298" i="1"/>
  <c r="P298" i="1"/>
  <c r="M298" i="1"/>
  <c r="U297" i="1"/>
  <c r="T297" i="1"/>
  <c r="S297" i="1"/>
  <c r="Q297" i="1"/>
  <c r="P297" i="1"/>
  <c r="M297" i="1"/>
  <c r="U296" i="1"/>
  <c r="T296" i="1"/>
  <c r="S296" i="1"/>
  <c r="Q296" i="1"/>
  <c r="P296" i="1"/>
  <c r="M296" i="1"/>
  <c r="U295" i="1"/>
  <c r="T295" i="1"/>
  <c r="S295" i="1"/>
  <c r="Q295" i="1"/>
  <c r="P295" i="1"/>
  <c r="M295" i="1"/>
  <c r="U290" i="1"/>
  <c r="T290" i="1"/>
  <c r="S290" i="1"/>
  <c r="Q290" i="1"/>
  <c r="P290" i="1"/>
  <c r="M290" i="1"/>
  <c r="U289" i="1"/>
  <c r="T289" i="1"/>
  <c r="S289" i="1"/>
  <c r="Q289" i="1"/>
  <c r="P289" i="1"/>
  <c r="O289" i="1"/>
  <c r="N289" i="1"/>
  <c r="M289" i="1"/>
  <c r="U288" i="1"/>
  <c r="T288" i="1"/>
  <c r="S288" i="1"/>
  <c r="Q288" i="1"/>
  <c r="P288" i="1"/>
  <c r="M288" i="1"/>
  <c r="U287" i="1"/>
  <c r="T287" i="1"/>
  <c r="S287" i="1"/>
  <c r="Q287" i="1"/>
  <c r="P287" i="1"/>
  <c r="M287" i="1"/>
  <c r="U286" i="1"/>
  <c r="T286" i="1"/>
  <c r="S286" i="1"/>
  <c r="Q286" i="1"/>
  <c r="P286" i="1"/>
  <c r="O286" i="1"/>
  <c r="N286" i="1"/>
  <c r="M286" i="1"/>
  <c r="U285" i="1"/>
  <c r="T285" i="1"/>
  <c r="S285" i="1"/>
  <c r="Q285" i="1"/>
  <c r="P285" i="1"/>
  <c r="O285" i="1"/>
  <c r="N285" i="1"/>
  <c r="M285" i="1"/>
  <c r="U284" i="1"/>
  <c r="T284" i="1"/>
  <c r="S284" i="1"/>
  <c r="Q284" i="1"/>
  <c r="P284" i="1"/>
  <c r="O284" i="1"/>
  <c r="N284" i="1"/>
  <c r="M284" i="1"/>
  <c r="U283" i="1"/>
  <c r="T283" i="1"/>
  <c r="S283" i="1"/>
  <c r="Q283" i="1"/>
  <c r="P283" i="1"/>
  <c r="O283" i="1"/>
  <c r="N283" i="1"/>
  <c r="M283" i="1"/>
  <c r="U282" i="1"/>
  <c r="T282" i="1"/>
  <c r="S282" i="1"/>
  <c r="Q282" i="1"/>
  <c r="O282" i="1"/>
  <c r="N282" i="1"/>
  <c r="M282" i="1"/>
  <c r="U281" i="1"/>
  <c r="T281" i="1"/>
  <c r="S281" i="1"/>
  <c r="Q281" i="1"/>
  <c r="P281" i="1"/>
  <c r="O281" i="1"/>
  <c r="U280" i="1"/>
  <c r="T280" i="1"/>
  <c r="S280" i="1"/>
  <c r="Q280" i="1"/>
  <c r="P280" i="1"/>
  <c r="O280" i="1"/>
  <c r="N280" i="1"/>
  <c r="M280" i="1"/>
  <c r="U279" i="1"/>
  <c r="T279" i="1"/>
  <c r="S279" i="1"/>
  <c r="Q279" i="1"/>
  <c r="P279" i="1"/>
  <c r="O279" i="1"/>
  <c r="U278" i="1"/>
  <c r="T278" i="1"/>
  <c r="S278" i="1"/>
  <c r="Q278" i="1"/>
  <c r="P278" i="1"/>
  <c r="O278" i="1"/>
  <c r="N278" i="1"/>
  <c r="M278" i="1"/>
  <c r="U277" i="1"/>
  <c r="T277" i="1"/>
  <c r="S277" i="1"/>
  <c r="Q277" i="1"/>
  <c r="P277" i="1"/>
  <c r="O277" i="1"/>
  <c r="N277" i="1"/>
  <c r="M277" i="1"/>
  <c r="U316" i="1"/>
  <c r="T316" i="1"/>
  <c r="S316" i="1"/>
  <c r="Q316" i="1"/>
  <c r="P316" i="1"/>
  <c r="O316" i="1"/>
  <c r="N316" i="1"/>
  <c r="M316" i="1"/>
  <c r="U315" i="1"/>
  <c r="T315" i="1"/>
  <c r="S315" i="1"/>
  <c r="Q315" i="1"/>
  <c r="P315" i="1"/>
  <c r="O315" i="1"/>
  <c r="N315" i="1"/>
  <c r="M315" i="1"/>
  <c r="U314" i="1"/>
  <c r="T314" i="1"/>
  <c r="S314" i="1"/>
  <c r="Q314" i="1"/>
  <c r="P314" i="1"/>
  <c r="O314" i="1"/>
  <c r="N314" i="1"/>
  <c r="M314" i="1"/>
  <c r="U313" i="1"/>
  <c r="T313" i="1"/>
  <c r="S313" i="1"/>
  <c r="Q313" i="1"/>
  <c r="P313" i="1"/>
  <c r="O313" i="1"/>
  <c r="M313" i="1"/>
  <c r="U312" i="1"/>
  <c r="T312" i="1"/>
  <c r="S312" i="1"/>
  <c r="Q312" i="1"/>
  <c r="P312" i="1"/>
  <c r="O312" i="1"/>
  <c r="M312" i="1"/>
  <c r="U311" i="1"/>
  <c r="T311" i="1"/>
  <c r="S311" i="1"/>
  <c r="Q311" i="1"/>
  <c r="P311" i="1"/>
  <c r="O311" i="1"/>
  <c r="M311" i="1"/>
  <c r="U310" i="1"/>
  <c r="T310" i="1"/>
  <c r="S310" i="1"/>
  <c r="Q310" i="1"/>
  <c r="P310" i="1"/>
  <c r="O310" i="1"/>
  <c r="M310" i="1"/>
  <c r="U309" i="1"/>
  <c r="T309" i="1"/>
  <c r="S309" i="1"/>
  <c r="Q309" i="1"/>
  <c r="P309" i="1"/>
  <c r="O309" i="1"/>
  <c r="N309" i="1"/>
  <c r="M309" i="1"/>
  <c r="U308" i="1"/>
  <c r="T308" i="1"/>
  <c r="S308" i="1"/>
  <c r="Q308" i="1"/>
  <c r="P308" i="1"/>
  <c r="O308" i="1"/>
  <c r="M308" i="1"/>
  <c r="U307" i="1"/>
  <c r="T307" i="1"/>
  <c r="S307" i="1"/>
  <c r="Q307" i="1"/>
  <c r="P307" i="1"/>
  <c r="O307" i="1"/>
  <c r="M307" i="1"/>
  <c r="U306" i="1"/>
  <c r="T306" i="1"/>
  <c r="S306" i="1"/>
  <c r="Q306" i="1"/>
  <c r="P306" i="1"/>
  <c r="O306" i="1"/>
  <c r="M306" i="1"/>
  <c r="U305" i="1"/>
  <c r="T305" i="1"/>
  <c r="S305" i="1"/>
  <c r="Q305" i="1"/>
  <c r="P305" i="1"/>
  <c r="O305" i="1"/>
  <c r="M305" i="1"/>
  <c r="U304" i="1"/>
  <c r="T304" i="1"/>
  <c r="S304" i="1"/>
  <c r="Q304" i="1"/>
  <c r="P304" i="1"/>
  <c r="O304" i="1"/>
  <c r="N304" i="1"/>
  <c r="M304" i="1"/>
  <c r="U303" i="1"/>
  <c r="T303" i="1"/>
  <c r="S303" i="1"/>
  <c r="Q303" i="1"/>
  <c r="P303" i="1"/>
  <c r="O303" i="1"/>
  <c r="M303" i="1"/>
  <c r="U302" i="1"/>
  <c r="T302" i="1"/>
  <c r="S302" i="1"/>
  <c r="Q302" i="1"/>
  <c r="P302" i="1"/>
  <c r="O302" i="1"/>
  <c r="M302" i="1"/>
  <c r="U301" i="1"/>
  <c r="T301" i="1"/>
  <c r="S301" i="1"/>
  <c r="Q301" i="1"/>
  <c r="P301" i="1"/>
  <c r="O301" i="1"/>
  <c r="N301" i="1"/>
  <c r="U240" i="1"/>
  <c r="T240" i="1"/>
  <c r="S240" i="1"/>
  <c r="Q240" i="1"/>
  <c r="P240" i="1"/>
  <c r="O240" i="1"/>
  <c r="N240" i="1"/>
  <c r="M240" i="1"/>
  <c r="U242" i="1"/>
  <c r="T242" i="1"/>
  <c r="S242" i="1"/>
  <c r="Q242" i="1"/>
  <c r="P242" i="1"/>
  <c r="O242" i="1"/>
  <c r="N242" i="1"/>
  <c r="M242" i="1"/>
  <c r="U239" i="1"/>
  <c r="T239" i="1"/>
  <c r="S239" i="1"/>
  <c r="Q239" i="1"/>
  <c r="P239" i="1"/>
  <c r="O239" i="1"/>
  <c r="N239" i="1"/>
  <c r="M239" i="1"/>
  <c r="U241" i="1"/>
  <c r="T241" i="1"/>
  <c r="S241" i="1"/>
  <c r="Q241" i="1"/>
  <c r="P241" i="1"/>
  <c r="O241" i="1"/>
  <c r="N241" i="1"/>
  <c r="M241" i="1"/>
  <c r="U238" i="1"/>
  <c r="T238" i="1"/>
  <c r="S238" i="1"/>
  <c r="Q238" i="1"/>
  <c r="P238" i="1"/>
  <c r="O238" i="1"/>
  <c r="N238" i="1"/>
  <c r="M238" i="1"/>
  <c r="U237" i="1"/>
  <c r="T237" i="1"/>
  <c r="S237" i="1"/>
  <c r="Q237" i="1"/>
  <c r="P237" i="1"/>
  <c r="O237" i="1"/>
  <c r="N237" i="1"/>
  <c r="M237" i="1"/>
  <c r="U236" i="1"/>
  <c r="T236" i="1"/>
  <c r="S236" i="1"/>
  <c r="Q236" i="1"/>
  <c r="P236" i="1"/>
  <c r="O236" i="1"/>
  <c r="N236" i="1"/>
  <c r="M236" i="1"/>
  <c r="U235" i="1"/>
  <c r="T235" i="1"/>
  <c r="S235" i="1"/>
  <c r="Q235" i="1"/>
  <c r="P235" i="1"/>
  <c r="O235" i="1"/>
  <c r="N235" i="1"/>
  <c r="M235" i="1"/>
  <c r="U234" i="1"/>
  <c r="T234" i="1"/>
  <c r="S234" i="1"/>
  <c r="Q234" i="1"/>
  <c r="P234" i="1"/>
  <c r="O234" i="1"/>
  <c r="N234" i="1"/>
  <c r="M234" i="1"/>
  <c r="U233" i="1"/>
  <c r="T233" i="1"/>
  <c r="S233" i="1"/>
  <c r="Q233" i="1"/>
  <c r="P233" i="1"/>
  <c r="O233" i="1"/>
  <c r="N233" i="1"/>
  <c r="M233" i="1"/>
  <c r="U232" i="1"/>
  <c r="T232" i="1"/>
  <c r="S232" i="1"/>
  <c r="Q232" i="1"/>
  <c r="P232" i="1"/>
  <c r="O232" i="1"/>
  <c r="N232" i="1"/>
  <c r="U231" i="1"/>
  <c r="T231" i="1"/>
  <c r="S231" i="1"/>
  <c r="Q231" i="1"/>
  <c r="P231" i="1"/>
  <c r="O231" i="1"/>
  <c r="N231" i="1"/>
  <c r="U230" i="1"/>
  <c r="T230" i="1"/>
  <c r="S230" i="1"/>
  <c r="Q230" i="1"/>
  <c r="P230" i="1"/>
  <c r="O230" i="1"/>
  <c r="N230" i="1"/>
  <c r="M230" i="1"/>
  <c r="U229" i="1"/>
  <c r="T229" i="1"/>
  <c r="S229" i="1"/>
  <c r="Q229" i="1"/>
  <c r="P229" i="1"/>
  <c r="O229" i="1"/>
  <c r="N229" i="1"/>
  <c r="M229" i="1"/>
  <c r="U228" i="1"/>
  <c r="T228" i="1"/>
  <c r="S228" i="1"/>
  <c r="Q228" i="1"/>
  <c r="P228" i="1"/>
  <c r="O228" i="1"/>
  <c r="N228" i="1"/>
  <c r="U227" i="1"/>
  <c r="T227" i="1"/>
  <c r="S227" i="1"/>
  <c r="Q227" i="1"/>
  <c r="P227" i="1"/>
  <c r="O227" i="1"/>
  <c r="N227" i="1"/>
  <c r="U226" i="1"/>
  <c r="T226" i="1"/>
  <c r="S226" i="1"/>
  <c r="Q226" i="1"/>
  <c r="P226" i="1"/>
  <c r="O226" i="1"/>
  <c r="M226" i="1"/>
  <c r="U225" i="1"/>
  <c r="T225" i="1"/>
  <c r="S225" i="1"/>
  <c r="Q225" i="1"/>
  <c r="P225" i="1"/>
  <c r="O225" i="1"/>
  <c r="N225" i="1"/>
  <c r="U224" i="1"/>
  <c r="T224" i="1"/>
  <c r="S224" i="1"/>
  <c r="Q224" i="1"/>
  <c r="P224" i="1"/>
  <c r="O224" i="1"/>
  <c r="N224" i="1"/>
  <c r="U202" i="1"/>
  <c r="T202" i="1"/>
  <c r="S202" i="1"/>
  <c r="Q202" i="1"/>
  <c r="N202" i="1"/>
  <c r="M202" i="1"/>
  <c r="U201" i="1"/>
  <c r="T201" i="1"/>
  <c r="S201" i="1"/>
  <c r="Q201" i="1"/>
  <c r="P201" i="1"/>
  <c r="O201" i="1"/>
  <c r="N201" i="1"/>
  <c r="M201" i="1"/>
  <c r="U200" i="1"/>
  <c r="T200" i="1"/>
  <c r="S200" i="1"/>
  <c r="Q200" i="1"/>
  <c r="P200" i="1"/>
  <c r="O200" i="1"/>
  <c r="N200" i="1"/>
  <c r="M200" i="1"/>
  <c r="U199" i="1"/>
  <c r="T199" i="1"/>
  <c r="S199" i="1"/>
  <c r="Q199" i="1"/>
  <c r="P199" i="1"/>
  <c r="O199" i="1"/>
  <c r="N199" i="1"/>
  <c r="M199" i="1"/>
  <c r="U198" i="1"/>
  <c r="T198" i="1"/>
  <c r="S198" i="1"/>
  <c r="Q198" i="1"/>
  <c r="P198" i="1"/>
  <c r="O198" i="1"/>
  <c r="N198" i="1"/>
  <c r="M198" i="1"/>
  <c r="U197" i="1"/>
  <c r="T197" i="1"/>
  <c r="S197" i="1"/>
  <c r="Q197" i="1"/>
  <c r="P197" i="1"/>
  <c r="O197" i="1"/>
  <c r="N197" i="1"/>
  <c r="M197" i="1"/>
  <c r="U196" i="1"/>
  <c r="T196" i="1"/>
  <c r="S196" i="1"/>
  <c r="Q196" i="1"/>
  <c r="P196" i="1"/>
  <c r="O196" i="1"/>
  <c r="N196" i="1"/>
  <c r="M196" i="1"/>
  <c r="U195" i="1"/>
  <c r="T195" i="1"/>
  <c r="S195" i="1"/>
  <c r="Q195" i="1"/>
  <c r="P195" i="1"/>
  <c r="O195" i="1"/>
  <c r="N195" i="1"/>
  <c r="M195" i="1"/>
  <c r="U194" i="1"/>
  <c r="T194" i="1"/>
  <c r="S194" i="1"/>
  <c r="Q194" i="1"/>
  <c r="P194" i="1"/>
  <c r="O194" i="1"/>
  <c r="N194" i="1"/>
  <c r="M194" i="1"/>
  <c r="U193" i="1"/>
  <c r="T193" i="1"/>
  <c r="S193" i="1"/>
  <c r="Q193" i="1"/>
  <c r="P193" i="1"/>
  <c r="O193" i="1"/>
  <c r="N193" i="1"/>
  <c r="M193" i="1"/>
  <c r="U192" i="1"/>
  <c r="T192" i="1"/>
  <c r="S192" i="1"/>
  <c r="Q192" i="1"/>
  <c r="P192" i="1"/>
  <c r="O192" i="1"/>
  <c r="N192" i="1"/>
  <c r="M192" i="1"/>
  <c r="U191" i="1"/>
  <c r="T191" i="1"/>
  <c r="S191" i="1"/>
  <c r="Q191" i="1"/>
  <c r="P191" i="1"/>
  <c r="O191" i="1"/>
  <c r="N191" i="1"/>
  <c r="M191" i="1"/>
  <c r="U190" i="1"/>
  <c r="T190" i="1"/>
  <c r="S190" i="1"/>
  <c r="Q190" i="1"/>
  <c r="P190" i="1"/>
  <c r="O190" i="1"/>
  <c r="N190" i="1"/>
  <c r="M190" i="1"/>
  <c r="U189" i="1"/>
  <c r="T189" i="1"/>
  <c r="S189" i="1"/>
  <c r="Q189" i="1"/>
  <c r="P189" i="1"/>
  <c r="O189" i="1"/>
  <c r="N189" i="1"/>
  <c r="M189" i="1"/>
  <c r="U188" i="1"/>
  <c r="T188" i="1"/>
  <c r="S188" i="1"/>
  <c r="Q188" i="1"/>
  <c r="P188" i="1"/>
  <c r="O188" i="1"/>
  <c r="N188" i="1"/>
  <c r="U187" i="1"/>
  <c r="T187" i="1"/>
  <c r="S187" i="1"/>
  <c r="Q187" i="1"/>
  <c r="P187" i="1"/>
  <c r="O187" i="1"/>
  <c r="N187" i="1"/>
  <c r="U186" i="1"/>
  <c r="T186" i="1"/>
  <c r="S186" i="1"/>
  <c r="Q186" i="1"/>
  <c r="P186" i="1"/>
  <c r="O186" i="1"/>
  <c r="N186" i="1"/>
  <c r="U185" i="1"/>
  <c r="T185" i="1"/>
  <c r="S185" i="1"/>
  <c r="Q185" i="1"/>
  <c r="P185" i="1"/>
  <c r="O185" i="1"/>
  <c r="N185" i="1"/>
  <c r="U184" i="1"/>
  <c r="T184" i="1"/>
  <c r="S184" i="1"/>
  <c r="Q184" i="1"/>
  <c r="P184" i="1"/>
  <c r="O184" i="1"/>
  <c r="N184" i="1"/>
  <c r="M184" i="1"/>
  <c r="U276" i="1"/>
  <c r="T276" i="1"/>
  <c r="S276" i="1"/>
  <c r="Q276" i="1"/>
  <c r="P276" i="1"/>
  <c r="O276" i="1"/>
  <c r="N276" i="1"/>
  <c r="M276" i="1"/>
  <c r="U275" i="1"/>
  <c r="T275" i="1"/>
  <c r="S275" i="1"/>
  <c r="Q275" i="1"/>
  <c r="P275" i="1"/>
  <c r="O275" i="1"/>
  <c r="N275" i="1"/>
  <c r="M275" i="1"/>
  <c r="U274" i="1"/>
  <c r="T274" i="1"/>
  <c r="S274" i="1"/>
  <c r="Q274" i="1"/>
  <c r="P274" i="1"/>
  <c r="O274" i="1"/>
  <c r="N274" i="1"/>
  <c r="M274" i="1"/>
  <c r="U273" i="1"/>
  <c r="T273" i="1"/>
  <c r="S273" i="1"/>
  <c r="Q273" i="1"/>
  <c r="P273" i="1"/>
  <c r="O273" i="1"/>
  <c r="N273" i="1"/>
  <c r="M273" i="1"/>
  <c r="U272" i="1"/>
  <c r="T272" i="1"/>
  <c r="S272" i="1"/>
  <c r="Q272" i="1"/>
  <c r="P272" i="1"/>
  <c r="O272" i="1"/>
  <c r="N272" i="1"/>
  <c r="M272" i="1"/>
  <c r="U271" i="1"/>
  <c r="T271" i="1"/>
  <c r="S271" i="1"/>
  <c r="Q271" i="1"/>
  <c r="P271" i="1"/>
  <c r="O271" i="1"/>
  <c r="N271" i="1"/>
  <c r="M271" i="1"/>
  <c r="U270" i="1"/>
  <c r="T270" i="1"/>
  <c r="S270" i="1"/>
  <c r="Q270" i="1"/>
  <c r="P270" i="1"/>
  <c r="O270" i="1"/>
  <c r="N270" i="1"/>
  <c r="M270" i="1"/>
  <c r="U269" i="1"/>
  <c r="T269" i="1"/>
  <c r="S269" i="1"/>
  <c r="Q269" i="1"/>
  <c r="P269" i="1"/>
  <c r="O269" i="1"/>
  <c r="N269" i="1"/>
  <c r="M269" i="1"/>
  <c r="U268" i="1"/>
  <c r="T268" i="1"/>
  <c r="S268" i="1"/>
  <c r="Q268" i="1"/>
  <c r="P268" i="1"/>
  <c r="O268" i="1"/>
  <c r="N268" i="1"/>
  <c r="U267" i="1"/>
  <c r="T267" i="1"/>
  <c r="S267" i="1"/>
  <c r="Q267" i="1"/>
  <c r="P267" i="1"/>
  <c r="O267" i="1"/>
  <c r="N267" i="1"/>
  <c r="U266" i="1"/>
  <c r="T266" i="1"/>
  <c r="S266" i="1"/>
  <c r="Q266" i="1"/>
  <c r="P266" i="1"/>
  <c r="O266" i="1"/>
  <c r="N266" i="1"/>
  <c r="U265" i="1"/>
  <c r="T265" i="1"/>
  <c r="S265" i="1"/>
  <c r="Q265" i="1"/>
  <c r="P265" i="1"/>
  <c r="O265" i="1"/>
  <c r="N265" i="1"/>
  <c r="U264" i="1"/>
  <c r="T264" i="1"/>
  <c r="S264" i="1"/>
  <c r="Q264" i="1"/>
  <c r="P264" i="1"/>
  <c r="O264" i="1"/>
  <c r="N264" i="1"/>
  <c r="U263" i="1"/>
  <c r="T263" i="1"/>
  <c r="S263" i="1"/>
  <c r="Q263" i="1"/>
  <c r="P263" i="1"/>
  <c r="O263" i="1"/>
  <c r="N263" i="1"/>
  <c r="U262" i="1"/>
  <c r="T262" i="1"/>
  <c r="S262" i="1"/>
  <c r="Q262" i="1"/>
  <c r="P262" i="1"/>
  <c r="O262" i="1"/>
  <c r="N262" i="1"/>
  <c r="U261" i="1"/>
  <c r="T261" i="1"/>
  <c r="S261" i="1"/>
  <c r="Q261" i="1"/>
  <c r="P261" i="1"/>
  <c r="O261" i="1"/>
  <c r="N261" i="1"/>
  <c r="U260" i="1"/>
  <c r="T260" i="1"/>
  <c r="S260" i="1"/>
  <c r="Q260" i="1"/>
  <c r="P260" i="1"/>
  <c r="O260" i="1"/>
  <c r="N260" i="1"/>
  <c r="U259" i="1"/>
  <c r="T259" i="1"/>
  <c r="S259" i="1"/>
  <c r="Q259" i="1"/>
  <c r="P259" i="1"/>
  <c r="O259" i="1"/>
  <c r="M259" i="1"/>
  <c r="U258" i="1"/>
  <c r="T258" i="1"/>
  <c r="S258" i="1"/>
  <c r="Q258" i="1"/>
  <c r="P258" i="1"/>
  <c r="O258" i="1"/>
  <c r="N258" i="1"/>
  <c r="M258" i="1"/>
  <c r="R258" i="1" s="1"/>
  <c r="U257" i="1"/>
  <c r="T257" i="1"/>
  <c r="S257" i="1"/>
  <c r="Q257" i="1"/>
  <c r="P257" i="1"/>
  <c r="O257" i="1"/>
  <c r="N257" i="1"/>
  <c r="M257" i="1"/>
  <c r="U256" i="1"/>
  <c r="T256" i="1"/>
  <c r="S256" i="1"/>
  <c r="Q256" i="1"/>
  <c r="P256" i="1"/>
  <c r="O256" i="1"/>
  <c r="N256" i="1"/>
  <c r="M256" i="1"/>
  <c r="U255" i="1"/>
  <c r="T255" i="1"/>
  <c r="S255" i="1"/>
  <c r="Q255" i="1"/>
  <c r="P255" i="1"/>
  <c r="O255" i="1"/>
  <c r="N255" i="1"/>
  <c r="M255" i="1"/>
  <c r="U254" i="1"/>
  <c r="T254" i="1"/>
  <c r="S254" i="1"/>
  <c r="Q254" i="1"/>
  <c r="P254" i="1"/>
  <c r="O254" i="1"/>
  <c r="N254" i="1"/>
  <c r="M254" i="1"/>
  <c r="U253" i="1"/>
  <c r="T253" i="1"/>
  <c r="S253" i="1"/>
  <c r="Q253" i="1"/>
  <c r="P253" i="1"/>
  <c r="O253" i="1"/>
  <c r="N253" i="1"/>
  <c r="M253" i="1"/>
  <c r="U252" i="1"/>
  <c r="T252" i="1"/>
  <c r="S252" i="1"/>
  <c r="Q252" i="1"/>
  <c r="P252" i="1"/>
  <c r="O252" i="1"/>
  <c r="N252" i="1"/>
  <c r="M252" i="1"/>
  <c r="U251" i="1"/>
  <c r="T251" i="1"/>
  <c r="S251" i="1"/>
  <c r="Q251" i="1"/>
  <c r="P251" i="1"/>
  <c r="O251" i="1"/>
  <c r="N251" i="1"/>
  <c r="M251" i="1"/>
  <c r="U250" i="1"/>
  <c r="T250" i="1"/>
  <c r="S250" i="1"/>
  <c r="Q250" i="1"/>
  <c r="P250" i="1"/>
  <c r="O250" i="1"/>
  <c r="N250" i="1"/>
  <c r="U249" i="1"/>
  <c r="T249" i="1"/>
  <c r="S249" i="1"/>
  <c r="Q249" i="1"/>
  <c r="P249" i="1"/>
  <c r="O249" i="1"/>
  <c r="N249" i="1"/>
  <c r="M249" i="1"/>
  <c r="U248" i="1"/>
  <c r="T248" i="1"/>
  <c r="S248" i="1"/>
  <c r="Q248" i="1"/>
  <c r="P248" i="1"/>
  <c r="O248" i="1"/>
  <c r="N248" i="1"/>
  <c r="U247" i="1"/>
  <c r="T247" i="1"/>
  <c r="S247" i="1"/>
  <c r="Q247" i="1"/>
  <c r="P247" i="1"/>
  <c r="O247" i="1"/>
  <c r="N247" i="1"/>
  <c r="U246" i="1"/>
  <c r="T246" i="1"/>
  <c r="S246" i="1"/>
  <c r="Q246" i="1"/>
  <c r="P246" i="1"/>
  <c r="O246" i="1"/>
  <c r="N246" i="1"/>
  <c r="U245" i="1"/>
  <c r="T245" i="1"/>
  <c r="S245" i="1"/>
  <c r="Q245" i="1"/>
  <c r="P245" i="1"/>
  <c r="O245" i="1"/>
  <c r="N245" i="1"/>
  <c r="U244" i="1"/>
  <c r="T244" i="1"/>
  <c r="S244" i="1"/>
  <c r="Q244" i="1"/>
  <c r="P244" i="1"/>
  <c r="O244" i="1"/>
  <c r="M244" i="1"/>
  <c r="Q243" i="1"/>
  <c r="P243" i="1"/>
  <c r="O243" i="1"/>
  <c r="N243" i="1"/>
  <c r="U243" i="1"/>
  <c r="T243" i="1"/>
  <c r="S243" i="1"/>
  <c r="M243" i="1"/>
  <c r="R211" i="1" l="1"/>
  <c r="R264" i="1"/>
  <c r="R295" i="1"/>
  <c r="R247" i="1"/>
  <c r="R283" i="1"/>
  <c r="R284" i="1"/>
  <c r="R294" i="1"/>
  <c r="R203" i="1"/>
  <c r="R197" i="1"/>
  <c r="R232" i="1"/>
  <c r="R188" i="1"/>
  <c r="R312" i="1"/>
  <c r="R248" i="1"/>
  <c r="R189" i="1"/>
  <c r="R224" i="1"/>
  <c r="R235" i="1"/>
  <c r="R236" i="1"/>
  <c r="R237" i="1"/>
  <c r="R241" i="1"/>
  <c r="R239" i="1"/>
  <c r="R242" i="1"/>
  <c r="R240" i="1"/>
  <c r="R311" i="1"/>
  <c r="R218" i="1"/>
  <c r="R222" i="1"/>
  <c r="R246" i="1"/>
  <c r="R263" i="1"/>
  <c r="R228" i="1"/>
  <c r="R230" i="1"/>
  <c r="R307" i="1"/>
  <c r="R208" i="1"/>
  <c r="R261" i="1"/>
  <c r="R274" i="1"/>
  <c r="R186" i="1"/>
  <c r="R281" i="1"/>
  <c r="R244" i="1"/>
  <c r="R196" i="1"/>
  <c r="R231" i="1"/>
  <c r="R209" i="1"/>
  <c r="R210" i="1"/>
  <c r="R214" i="1"/>
  <c r="R243" i="1"/>
  <c r="R260" i="1"/>
  <c r="R268" i="1"/>
  <c r="R227" i="1"/>
  <c r="R286" i="1"/>
  <c r="R207" i="1"/>
  <c r="R259" i="1"/>
  <c r="R267" i="1"/>
  <c r="R308" i="1"/>
  <c r="R206" i="1"/>
  <c r="R287" i="1"/>
  <c r="R252" i="1"/>
  <c r="R257" i="1"/>
  <c r="R249" i="1"/>
  <c r="R250" i="1"/>
  <c r="R266" i="1"/>
  <c r="R226" i="1"/>
  <c r="R303" i="1"/>
  <c r="R304" i="1"/>
  <c r="R316" i="1"/>
  <c r="R279" i="1"/>
  <c r="R201" i="1"/>
  <c r="R234" i="1"/>
  <c r="R301" i="1"/>
  <c r="R223" i="1"/>
  <c r="R251" i="1"/>
  <c r="R255" i="1"/>
  <c r="R256" i="1"/>
  <c r="R265" i="1"/>
  <c r="R297" i="1"/>
  <c r="R288" i="1"/>
  <c r="R269" i="1"/>
  <c r="R271" i="1"/>
  <c r="R273" i="1"/>
  <c r="R187" i="1"/>
  <c r="R190" i="1"/>
  <c r="R191" i="1"/>
  <c r="R192" i="1"/>
  <c r="R194" i="1"/>
  <c r="R195" i="1"/>
  <c r="R225" i="1"/>
  <c r="R238" i="1"/>
  <c r="R302" i="1"/>
  <c r="R282" i="1"/>
  <c r="R285" i="1"/>
  <c r="R213" i="1"/>
  <c r="R221" i="1"/>
  <c r="R262" i="1"/>
  <c r="R270" i="1"/>
  <c r="R275" i="1"/>
  <c r="R276" i="1"/>
  <c r="R184" i="1"/>
  <c r="R185" i="1"/>
  <c r="R193" i="1"/>
  <c r="R198" i="1"/>
  <c r="R199" i="1"/>
  <c r="R200" i="1"/>
  <c r="R202" i="1"/>
  <c r="R314" i="1"/>
  <c r="R315" i="1"/>
  <c r="R291" i="1"/>
  <c r="R292" i="1"/>
  <c r="R293" i="1"/>
  <c r="R220" i="1"/>
  <c r="R313" i="1"/>
  <c r="R277" i="1"/>
  <c r="R278" i="1"/>
  <c r="R280" i="1"/>
  <c r="R219" i="1"/>
  <c r="R272" i="1"/>
  <c r="R300" i="1"/>
  <c r="R253" i="1"/>
  <c r="R309" i="1"/>
  <c r="R310" i="1"/>
  <c r="R204" i="1"/>
  <c r="R254" i="1"/>
  <c r="R245" i="1"/>
  <c r="R306" i="1"/>
  <c r="R289" i="1"/>
  <c r="R290" i="1"/>
  <c r="R299" i="1"/>
  <c r="R296" i="1"/>
  <c r="R229" i="1"/>
  <c r="R233" i="1"/>
  <c r="R305" i="1"/>
  <c r="R215" i="1"/>
  <c r="R216" i="1"/>
  <c r="R217" i="1"/>
  <c r="R212" i="1"/>
  <c r="R205" i="1"/>
  <c r="R298" i="1"/>
  <c r="O183" i="1"/>
  <c r="N183" i="1"/>
  <c r="N182" i="1"/>
  <c r="M182" i="1"/>
  <c r="N180" i="1"/>
  <c r="M180" i="1"/>
  <c r="N178" i="1"/>
  <c r="M178" i="1"/>
  <c r="N173" i="1"/>
  <c r="M173" i="1"/>
  <c r="N171" i="1"/>
  <c r="M171" i="1"/>
  <c r="O164" i="1"/>
  <c r="N164" i="1"/>
  <c r="N163" i="1"/>
  <c r="M163" i="1"/>
  <c r="N162" i="1"/>
  <c r="M162" i="1"/>
  <c r="N151" i="1"/>
  <c r="M151" i="1"/>
  <c r="N150" i="1"/>
  <c r="M150" i="1"/>
  <c r="N149" i="1"/>
  <c r="M149" i="1"/>
  <c r="N148" i="1"/>
  <c r="M148" i="1"/>
  <c r="N143" i="1"/>
  <c r="M143" i="1"/>
  <c r="N141" i="1"/>
  <c r="M141" i="1"/>
  <c r="N140" i="1"/>
  <c r="M140" i="1"/>
  <c r="P138" i="1"/>
  <c r="O138" i="1"/>
  <c r="N138" i="1"/>
  <c r="M138" i="1"/>
  <c r="N137" i="1"/>
  <c r="M137" i="1"/>
  <c r="N136" i="1"/>
  <c r="M136" i="1"/>
  <c r="O24" i="1"/>
  <c r="N24" i="1"/>
  <c r="N21" i="1"/>
  <c r="M21" i="1"/>
  <c r="N19" i="1"/>
  <c r="M19" i="1"/>
  <c r="O18" i="1"/>
  <c r="N18" i="1"/>
  <c r="M18" i="1"/>
  <c r="O10" i="1"/>
  <c r="N10" i="1"/>
  <c r="N13" i="1"/>
  <c r="M13" i="1"/>
  <c r="N12" i="1"/>
  <c r="M12" i="1"/>
  <c r="M10" i="1"/>
  <c r="N8" i="1"/>
  <c r="M8" i="1"/>
  <c r="O6" i="1"/>
  <c r="N6" i="1"/>
  <c r="Q132" i="1"/>
  <c r="P132" i="1"/>
  <c r="N132" i="1"/>
  <c r="M132" i="1"/>
  <c r="P127" i="1"/>
  <c r="O127" i="1"/>
  <c r="N124" i="1"/>
  <c r="M124" i="1"/>
  <c r="N120" i="1"/>
  <c r="M120" i="1"/>
  <c r="N118" i="1"/>
  <c r="M118" i="1"/>
  <c r="N117" i="1"/>
  <c r="M117" i="1"/>
  <c r="N116" i="1"/>
  <c r="M116" i="1"/>
  <c r="N115" i="1"/>
  <c r="M115" i="1"/>
  <c r="N47" i="1"/>
  <c r="M47" i="1"/>
  <c r="N43" i="1"/>
  <c r="M43" i="1"/>
  <c r="N42" i="1"/>
  <c r="M42" i="1"/>
  <c r="O40" i="1"/>
  <c r="N40" i="1"/>
  <c r="N39" i="1"/>
  <c r="M39" i="1"/>
  <c r="N38" i="1"/>
  <c r="M38" i="1"/>
  <c r="N37" i="1"/>
  <c r="M37" i="1"/>
  <c r="N35" i="1"/>
  <c r="M35" i="1"/>
  <c r="N34" i="1"/>
  <c r="M34" i="1"/>
  <c r="N33" i="1"/>
  <c r="M33" i="1"/>
  <c r="O32" i="1"/>
  <c r="N32" i="1"/>
  <c r="N31" i="1"/>
  <c r="M31" i="1"/>
  <c r="N30" i="1"/>
  <c r="M30" i="1"/>
  <c r="N73" i="1"/>
  <c r="M73" i="1"/>
  <c r="O69" i="1"/>
  <c r="N69" i="1"/>
  <c r="N68" i="1"/>
  <c r="M68" i="1"/>
  <c r="Q67" i="1"/>
  <c r="N63" i="1"/>
  <c r="M63" i="1"/>
  <c r="N59" i="1"/>
  <c r="M59" i="1"/>
  <c r="O56" i="1"/>
  <c r="N56" i="1"/>
  <c r="N55" i="1"/>
  <c r="M55" i="1"/>
  <c r="N54" i="1"/>
  <c r="M54" i="1"/>
  <c r="N53" i="1"/>
  <c r="M53" i="1"/>
  <c r="N52" i="1"/>
  <c r="M52" i="1"/>
  <c r="N51" i="1"/>
  <c r="M51" i="1"/>
  <c r="P50" i="1"/>
  <c r="O50" i="1"/>
  <c r="O107" i="1"/>
  <c r="N107" i="1"/>
  <c r="P101" i="1"/>
  <c r="O101" i="1"/>
  <c r="N101" i="1"/>
  <c r="O100" i="1"/>
  <c r="N100" i="1"/>
  <c r="N89" i="1"/>
  <c r="M89" i="1"/>
  <c r="N88" i="1"/>
  <c r="M88" i="1"/>
  <c r="N87" i="1"/>
  <c r="M87" i="1"/>
  <c r="O85" i="1"/>
  <c r="N85" i="1"/>
  <c r="N84" i="1"/>
  <c r="M84" i="1"/>
  <c r="N83" i="1"/>
  <c r="M83" i="1"/>
  <c r="O81" i="1"/>
  <c r="N81" i="1"/>
  <c r="O80" i="1"/>
  <c r="N80"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50" i="1"/>
  <c r="U51" i="1"/>
  <c r="U52" i="1"/>
  <c r="U53" i="1"/>
  <c r="U54" i="1"/>
  <c r="U55" i="1"/>
  <c r="U56" i="1"/>
  <c r="U57" i="1"/>
  <c r="U58" i="1"/>
  <c r="U59" i="1"/>
  <c r="U60" i="1"/>
  <c r="U61" i="1"/>
  <c r="U62" i="1"/>
  <c r="U63" i="1"/>
  <c r="U64" i="1"/>
  <c r="U65" i="1"/>
  <c r="U66" i="1"/>
  <c r="U67" i="1"/>
  <c r="U68" i="1"/>
  <c r="U69" i="1"/>
  <c r="U70" i="1"/>
  <c r="U71" i="1"/>
  <c r="U72" i="1"/>
  <c r="U73" i="1"/>
  <c r="U26" i="1"/>
  <c r="U27" i="1"/>
  <c r="U28" i="1"/>
  <c r="U29" i="1"/>
  <c r="U30" i="1"/>
  <c r="U31" i="1"/>
  <c r="U32" i="1"/>
  <c r="U33" i="1"/>
  <c r="U34" i="1"/>
  <c r="U35" i="1"/>
  <c r="U36" i="1"/>
  <c r="U37" i="1"/>
  <c r="U38" i="1"/>
  <c r="U39" i="1"/>
  <c r="U40" i="1"/>
  <c r="U41" i="1"/>
  <c r="U42" i="1"/>
  <c r="U43" i="1"/>
  <c r="U44" i="1"/>
  <c r="U45" i="1"/>
  <c r="U46" i="1"/>
  <c r="U47" i="1"/>
  <c r="U48" i="1"/>
  <c r="U49" i="1"/>
  <c r="U112" i="1"/>
  <c r="U113" i="1"/>
  <c r="U114" i="1"/>
  <c r="U115" i="1"/>
  <c r="U116" i="1"/>
  <c r="U117" i="1"/>
  <c r="U118" i="1"/>
  <c r="U119" i="1"/>
  <c r="U120" i="1"/>
  <c r="U121" i="1"/>
  <c r="U122" i="1"/>
  <c r="U123" i="1"/>
  <c r="U124" i="1"/>
  <c r="U125" i="1"/>
  <c r="U126" i="1"/>
  <c r="U127" i="1"/>
  <c r="U128" i="1"/>
  <c r="U129" i="1"/>
  <c r="U130" i="1"/>
  <c r="U131" i="1"/>
  <c r="U132" i="1"/>
  <c r="U133" i="1"/>
  <c r="U134" i="1"/>
  <c r="U135" i="1"/>
  <c r="U2" i="1"/>
  <c r="U3" i="1"/>
  <c r="U4" i="1"/>
  <c r="U5" i="1"/>
  <c r="U6" i="1"/>
  <c r="U7" i="1"/>
  <c r="U8" i="1"/>
  <c r="U9" i="1"/>
  <c r="U10" i="1"/>
  <c r="U11" i="1"/>
  <c r="U12" i="1"/>
  <c r="U13" i="1"/>
  <c r="U14" i="1"/>
  <c r="U15" i="1"/>
  <c r="U16" i="1"/>
  <c r="U17" i="1"/>
  <c r="U18" i="1"/>
  <c r="U19" i="1"/>
  <c r="U20" i="1"/>
  <c r="U21" i="1"/>
  <c r="U22" i="1"/>
  <c r="U23" i="1"/>
  <c r="U24" i="1"/>
  <c r="U2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50" i="1"/>
  <c r="T51" i="1"/>
  <c r="T52" i="1"/>
  <c r="T53" i="1"/>
  <c r="T54" i="1"/>
  <c r="T55" i="1"/>
  <c r="T56" i="1"/>
  <c r="T57" i="1"/>
  <c r="T58" i="1"/>
  <c r="T59" i="1"/>
  <c r="T60" i="1"/>
  <c r="T61" i="1"/>
  <c r="T62" i="1"/>
  <c r="T63" i="1"/>
  <c r="T64" i="1"/>
  <c r="T65" i="1"/>
  <c r="T66" i="1"/>
  <c r="T67" i="1"/>
  <c r="T68" i="1"/>
  <c r="T69" i="1"/>
  <c r="T70" i="1"/>
  <c r="T71" i="1"/>
  <c r="T72" i="1"/>
  <c r="T73" i="1"/>
  <c r="T26" i="1"/>
  <c r="T27" i="1"/>
  <c r="T28" i="1"/>
  <c r="T29" i="1"/>
  <c r="T30" i="1"/>
  <c r="T31" i="1"/>
  <c r="T32" i="1"/>
  <c r="T33" i="1"/>
  <c r="T34" i="1"/>
  <c r="T35" i="1"/>
  <c r="T36" i="1"/>
  <c r="T37" i="1"/>
  <c r="T38" i="1"/>
  <c r="T39" i="1"/>
  <c r="T40" i="1"/>
  <c r="T41" i="1"/>
  <c r="T42" i="1"/>
  <c r="T43" i="1"/>
  <c r="T44" i="1"/>
  <c r="T45" i="1"/>
  <c r="T46" i="1"/>
  <c r="T47" i="1"/>
  <c r="T48" i="1"/>
  <c r="T49" i="1"/>
  <c r="T112" i="1"/>
  <c r="T113" i="1"/>
  <c r="T114" i="1"/>
  <c r="T115" i="1"/>
  <c r="T116" i="1"/>
  <c r="T117" i="1"/>
  <c r="T118" i="1"/>
  <c r="T119" i="1"/>
  <c r="T120" i="1"/>
  <c r="T121" i="1"/>
  <c r="T122" i="1"/>
  <c r="T123" i="1"/>
  <c r="T124" i="1"/>
  <c r="T125" i="1"/>
  <c r="T126" i="1"/>
  <c r="T127" i="1"/>
  <c r="T128" i="1"/>
  <c r="T129" i="1"/>
  <c r="T130" i="1"/>
  <c r="T131" i="1"/>
  <c r="T132" i="1"/>
  <c r="T133" i="1"/>
  <c r="T134" i="1"/>
  <c r="T135" i="1"/>
  <c r="T2" i="1"/>
  <c r="T3" i="1"/>
  <c r="T4" i="1"/>
  <c r="T5" i="1"/>
  <c r="T6" i="1"/>
  <c r="T7" i="1"/>
  <c r="T8" i="1"/>
  <c r="T9" i="1"/>
  <c r="T10" i="1"/>
  <c r="T11" i="1"/>
  <c r="T12" i="1"/>
  <c r="T13" i="1"/>
  <c r="T14" i="1"/>
  <c r="T15" i="1"/>
  <c r="T16" i="1"/>
  <c r="T17" i="1"/>
  <c r="T18" i="1"/>
  <c r="T19" i="1"/>
  <c r="T20" i="1"/>
  <c r="T21" i="1"/>
  <c r="T22" i="1"/>
  <c r="T23" i="1"/>
  <c r="T24" i="1"/>
  <c r="T2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50" i="1"/>
  <c r="S51" i="1"/>
  <c r="S52" i="1"/>
  <c r="S53" i="1"/>
  <c r="S54" i="1"/>
  <c r="S55" i="1"/>
  <c r="S56" i="1"/>
  <c r="S57" i="1"/>
  <c r="S58" i="1"/>
  <c r="S59" i="1"/>
  <c r="S60" i="1"/>
  <c r="S61" i="1"/>
  <c r="S62" i="1"/>
  <c r="S63" i="1"/>
  <c r="S64" i="1"/>
  <c r="S65" i="1"/>
  <c r="S66" i="1"/>
  <c r="S67" i="1"/>
  <c r="S68" i="1"/>
  <c r="S69" i="1"/>
  <c r="S70" i="1"/>
  <c r="S71" i="1"/>
  <c r="S72" i="1"/>
  <c r="S73" i="1"/>
  <c r="S26" i="1"/>
  <c r="S27" i="1"/>
  <c r="S28" i="1"/>
  <c r="S29" i="1"/>
  <c r="S30" i="1"/>
  <c r="S31" i="1"/>
  <c r="S32" i="1"/>
  <c r="S33" i="1"/>
  <c r="S34" i="1"/>
  <c r="S35" i="1"/>
  <c r="S36" i="1"/>
  <c r="S37" i="1"/>
  <c r="S38" i="1"/>
  <c r="S39" i="1"/>
  <c r="S40" i="1"/>
  <c r="S41" i="1"/>
  <c r="S42" i="1"/>
  <c r="S43" i="1"/>
  <c r="S44" i="1"/>
  <c r="S45" i="1"/>
  <c r="S46" i="1"/>
  <c r="S47" i="1"/>
  <c r="S48" i="1"/>
  <c r="S49" i="1"/>
  <c r="S112" i="1"/>
  <c r="S113" i="1"/>
  <c r="S114" i="1"/>
  <c r="S115" i="1"/>
  <c r="S116" i="1"/>
  <c r="S117" i="1"/>
  <c r="S118" i="1"/>
  <c r="S119" i="1"/>
  <c r="S120" i="1"/>
  <c r="S121" i="1"/>
  <c r="S122" i="1"/>
  <c r="S123" i="1"/>
  <c r="S124" i="1"/>
  <c r="S125" i="1"/>
  <c r="S126" i="1"/>
  <c r="S127" i="1"/>
  <c r="S128" i="1"/>
  <c r="S129" i="1"/>
  <c r="S130" i="1"/>
  <c r="S131" i="1"/>
  <c r="S132" i="1"/>
  <c r="S133" i="1"/>
  <c r="S134" i="1"/>
  <c r="S135" i="1"/>
  <c r="S2" i="1"/>
  <c r="S3" i="1"/>
  <c r="S4" i="1"/>
  <c r="S5" i="1"/>
  <c r="S6" i="1"/>
  <c r="S7" i="1"/>
  <c r="S8" i="1"/>
  <c r="S9" i="1"/>
  <c r="S10" i="1"/>
  <c r="S11" i="1"/>
  <c r="S12" i="1"/>
  <c r="S13" i="1"/>
  <c r="S14" i="1"/>
  <c r="S15" i="1"/>
  <c r="S16" i="1"/>
  <c r="S17" i="1"/>
  <c r="S18" i="1"/>
  <c r="S19" i="1"/>
  <c r="S20" i="1"/>
  <c r="S21" i="1"/>
  <c r="S22" i="1"/>
  <c r="S23" i="1"/>
  <c r="S24" i="1"/>
  <c r="S2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74" i="1"/>
  <c r="N78" i="1"/>
  <c r="M78" i="1"/>
  <c r="P75" i="1"/>
  <c r="O75" i="1"/>
  <c r="U74" i="1"/>
  <c r="T74" i="1"/>
  <c r="Q183" i="1"/>
  <c r="P183" i="1"/>
  <c r="M183" i="1"/>
  <c r="Q182" i="1"/>
  <c r="O182" i="1"/>
  <c r="Q181" i="1"/>
  <c r="P181" i="1"/>
  <c r="O181" i="1"/>
  <c r="N181" i="1"/>
  <c r="M181" i="1"/>
  <c r="Q180" i="1"/>
  <c r="P180" i="1"/>
  <c r="O180" i="1"/>
  <c r="Q179" i="1"/>
  <c r="O179" i="1"/>
  <c r="N179" i="1"/>
  <c r="M179" i="1"/>
  <c r="Q178" i="1"/>
  <c r="P178" i="1"/>
  <c r="O178" i="1"/>
  <c r="Q177" i="1"/>
  <c r="P177" i="1"/>
  <c r="O177" i="1"/>
  <c r="N177" i="1"/>
  <c r="M177" i="1"/>
  <c r="Q176" i="1"/>
  <c r="P176" i="1"/>
  <c r="O176" i="1"/>
  <c r="N176" i="1"/>
  <c r="M176" i="1"/>
  <c r="Q175" i="1"/>
  <c r="P175" i="1"/>
  <c r="O175" i="1"/>
  <c r="N175" i="1"/>
  <c r="M175" i="1"/>
  <c r="Q174" i="1"/>
  <c r="P174" i="1"/>
  <c r="O174" i="1"/>
  <c r="N174" i="1"/>
  <c r="M174" i="1"/>
  <c r="Q173" i="1"/>
  <c r="P173" i="1"/>
  <c r="O173" i="1"/>
  <c r="Q172" i="1"/>
  <c r="P172" i="1"/>
  <c r="O172" i="1"/>
  <c r="N172" i="1"/>
  <c r="M172" i="1"/>
  <c r="Q171" i="1"/>
  <c r="P171" i="1"/>
  <c r="O171" i="1"/>
  <c r="Q170" i="1"/>
  <c r="P170" i="1"/>
  <c r="O170" i="1"/>
  <c r="N170" i="1"/>
  <c r="M170" i="1"/>
  <c r="Q169" i="1"/>
  <c r="P169" i="1"/>
  <c r="O169" i="1"/>
  <c r="N169" i="1"/>
  <c r="M169" i="1"/>
  <c r="Q168" i="1"/>
  <c r="P168" i="1"/>
  <c r="O168" i="1"/>
  <c r="N168" i="1"/>
  <c r="M168" i="1"/>
  <c r="Q167" i="1"/>
  <c r="P167" i="1"/>
  <c r="O167" i="1"/>
  <c r="N167" i="1"/>
  <c r="M167" i="1"/>
  <c r="Q166" i="1"/>
  <c r="P166" i="1"/>
  <c r="O166" i="1"/>
  <c r="N166" i="1"/>
  <c r="M166" i="1"/>
  <c r="Q165" i="1"/>
  <c r="P165" i="1"/>
  <c r="O165" i="1"/>
  <c r="N165" i="1"/>
  <c r="M165" i="1"/>
  <c r="Q164" i="1"/>
  <c r="P164" i="1"/>
  <c r="M164" i="1"/>
  <c r="Q163" i="1"/>
  <c r="P163" i="1"/>
  <c r="O163" i="1"/>
  <c r="Q162" i="1"/>
  <c r="P162" i="1"/>
  <c r="O162" i="1"/>
  <c r="Q161" i="1"/>
  <c r="P161" i="1"/>
  <c r="O161" i="1"/>
  <c r="N161" i="1"/>
  <c r="M161" i="1"/>
  <c r="Q160" i="1"/>
  <c r="P160" i="1"/>
  <c r="O160" i="1"/>
  <c r="N160" i="1"/>
  <c r="M160" i="1"/>
  <c r="Q159" i="1"/>
  <c r="P159" i="1"/>
  <c r="O159" i="1"/>
  <c r="N159" i="1"/>
  <c r="M159" i="1"/>
  <c r="Q158" i="1"/>
  <c r="P158" i="1"/>
  <c r="O158" i="1"/>
  <c r="N158" i="1"/>
  <c r="M158" i="1"/>
  <c r="Q157" i="1"/>
  <c r="P157" i="1"/>
  <c r="O157" i="1"/>
  <c r="N157" i="1"/>
  <c r="M157" i="1"/>
  <c r="Q156" i="1"/>
  <c r="P156" i="1"/>
  <c r="O156" i="1"/>
  <c r="N156" i="1"/>
  <c r="M156" i="1"/>
  <c r="Q155" i="1"/>
  <c r="P155" i="1"/>
  <c r="O155" i="1"/>
  <c r="N155" i="1"/>
  <c r="M155" i="1"/>
  <c r="Q154" i="1"/>
  <c r="P154" i="1"/>
  <c r="O154" i="1"/>
  <c r="N154" i="1"/>
  <c r="M154" i="1"/>
  <c r="Q153" i="1"/>
  <c r="P153" i="1"/>
  <c r="O153" i="1"/>
  <c r="N153" i="1"/>
  <c r="M153" i="1"/>
  <c r="Q152" i="1"/>
  <c r="P152" i="1"/>
  <c r="O152" i="1"/>
  <c r="N152" i="1"/>
  <c r="M152" i="1"/>
  <c r="Q151" i="1"/>
  <c r="P151" i="1"/>
  <c r="O151" i="1"/>
  <c r="Q150" i="1"/>
  <c r="P150" i="1"/>
  <c r="O150" i="1"/>
  <c r="Q149" i="1"/>
  <c r="P149" i="1"/>
  <c r="O149" i="1"/>
  <c r="Q148" i="1"/>
  <c r="P148" i="1"/>
  <c r="O148" i="1"/>
  <c r="Q147" i="1"/>
  <c r="P147" i="1"/>
  <c r="O147" i="1"/>
  <c r="N147" i="1"/>
  <c r="M147" i="1"/>
  <c r="Q146" i="1"/>
  <c r="P146" i="1"/>
  <c r="O146" i="1"/>
  <c r="N146" i="1"/>
  <c r="M146" i="1"/>
  <c r="Q145" i="1"/>
  <c r="P145" i="1"/>
  <c r="O145" i="1"/>
  <c r="N145" i="1"/>
  <c r="M145" i="1"/>
  <c r="Q144" i="1"/>
  <c r="P144" i="1"/>
  <c r="O144" i="1"/>
  <c r="N144" i="1"/>
  <c r="M144" i="1"/>
  <c r="Q143" i="1"/>
  <c r="P143" i="1"/>
  <c r="O143" i="1"/>
  <c r="Q142" i="1"/>
  <c r="P142" i="1"/>
  <c r="O142" i="1"/>
  <c r="N142" i="1"/>
  <c r="M142" i="1"/>
  <c r="Q141" i="1"/>
  <c r="P141" i="1"/>
  <c r="O141" i="1"/>
  <c r="Q140" i="1"/>
  <c r="P140" i="1"/>
  <c r="O140" i="1"/>
  <c r="Q139" i="1"/>
  <c r="P139" i="1"/>
  <c r="O139" i="1"/>
  <c r="N139" i="1"/>
  <c r="M139" i="1"/>
  <c r="Q138" i="1"/>
  <c r="Q137" i="1"/>
  <c r="P137" i="1"/>
  <c r="O137" i="1"/>
  <c r="Q136" i="1"/>
  <c r="P136" i="1"/>
  <c r="O136" i="1"/>
  <c r="Q25" i="1"/>
  <c r="P25" i="1"/>
  <c r="O25" i="1"/>
  <c r="N25" i="1"/>
  <c r="M25" i="1"/>
  <c r="Q24" i="1"/>
  <c r="P24" i="1"/>
  <c r="M24" i="1"/>
  <c r="Q23" i="1"/>
  <c r="P23" i="1"/>
  <c r="O23" i="1"/>
  <c r="N23" i="1"/>
  <c r="M23" i="1"/>
  <c r="Q22" i="1"/>
  <c r="P22" i="1"/>
  <c r="O22" i="1"/>
  <c r="N22" i="1"/>
  <c r="M22" i="1"/>
  <c r="P21" i="1"/>
  <c r="O21" i="1"/>
  <c r="Q20" i="1"/>
  <c r="P20" i="1"/>
  <c r="O20" i="1"/>
  <c r="N20" i="1"/>
  <c r="M20" i="1"/>
  <c r="Q19" i="1"/>
  <c r="P19" i="1"/>
  <c r="O19" i="1"/>
  <c r="Q18" i="1"/>
  <c r="P18" i="1"/>
  <c r="Q17" i="1"/>
  <c r="P17" i="1"/>
  <c r="O17" i="1"/>
  <c r="N17" i="1"/>
  <c r="M17" i="1"/>
  <c r="Q16" i="1"/>
  <c r="P16" i="1"/>
  <c r="O16" i="1"/>
  <c r="N16" i="1"/>
  <c r="Q15" i="1"/>
  <c r="P15" i="1"/>
  <c r="O15" i="1"/>
  <c r="N15" i="1"/>
  <c r="Q14" i="1"/>
  <c r="P14" i="1"/>
  <c r="O14" i="1"/>
  <c r="N14" i="1"/>
  <c r="Q13" i="1"/>
  <c r="P13" i="1"/>
  <c r="O13" i="1"/>
  <c r="Q12" i="1"/>
  <c r="P12" i="1"/>
  <c r="O12" i="1"/>
  <c r="Q11" i="1"/>
  <c r="P11" i="1"/>
  <c r="O11" i="1"/>
  <c r="N11" i="1"/>
  <c r="M11" i="1"/>
  <c r="Q10" i="1"/>
  <c r="P10" i="1"/>
  <c r="Q9" i="1"/>
  <c r="P9" i="1"/>
  <c r="O9" i="1"/>
  <c r="N9" i="1"/>
  <c r="M9" i="1"/>
  <c r="Q8" i="1"/>
  <c r="P8" i="1"/>
  <c r="O8" i="1"/>
  <c r="Q7" i="1"/>
  <c r="P7" i="1"/>
  <c r="O7" i="1"/>
  <c r="N7" i="1"/>
  <c r="M7" i="1"/>
  <c r="Q6" i="1"/>
  <c r="P6" i="1"/>
  <c r="M6" i="1"/>
  <c r="Q5" i="1"/>
  <c r="P5" i="1"/>
  <c r="O5" i="1"/>
  <c r="N5" i="1"/>
  <c r="M5" i="1"/>
  <c r="Q4" i="1"/>
  <c r="P4" i="1"/>
  <c r="O4" i="1"/>
  <c r="N4" i="1"/>
  <c r="M4" i="1"/>
  <c r="Q3" i="1"/>
  <c r="P3" i="1"/>
  <c r="O3" i="1"/>
  <c r="N3" i="1"/>
  <c r="M3" i="1"/>
  <c r="Q2" i="1"/>
  <c r="P2" i="1"/>
  <c r="O2" i="1"/>
  <c r="N2" i="1"/>
  <c r="M2" i="1"/>
  <c r="Q135" i="1"/>
  <c r="P135" i="1"/>
  <c r="O135" i="1"/>
  <c r="N135" i="1"/>
  <c r="M135" i="1"/>
  <c r="Q134" i="1"/>
  <c r="P134" i="1"/>
  <c r="O134" i="1"/>
  <c r="N134" i="1"/>
  <c r="M134" i="1"/>
  <c r="Q133" i="1"/>
  <c r="P133" i="1"/>
  <c r="O133" i="1"/>
  <c r="N133" i="1"/>
  <c r="M133" i="1"/>
  <c r="O132" i="1"/>
  <c r="Q131" i="1"/>
  <c r="P131" i="1"/>
  <c r="O131" i="1"/>
  <c r="N131" i="1"/>
  <c r="M131" i="1"/>
  <c r="Q130" i="1"/>
  <c r="P130" i="1"/>
  <c r="O130" i="1"/>
  <c r="N130" i="1"/>
  <c r="M130" i="1"/>
  <c r="Q129" i="1"/>
  <c r="P129" i="1"/>
  <c r="O129" i="1"/>
  <c r="N129" i="1"/>
  <c r="M129" i="1"/>
  <c r="Q128" i="1"/>
  <c r="P128" i="1"/>
  <c r="O128" i="1"/>
  <c r="N128" i="1"/>
  <c r="M128" i="1"/>
  <c r="Q127" i="1"/>
  <c r="N127" i="1"/>
  <c r="M127" i="1"/>
  <c r="Q126" i="1"/>
  <c r="P126" i="1"/>
  <c r="O126" i="1"/>
  <c r="N126" i="1"/>
  <c r="M126" i="1"/>
  <c r="Q125" i="1"/>
  <c r="P125" i="1"/>
  <c r="O125" i="1"/>
  <c r="N125" i="1"/>
  <c r="M125" i="1"/>
  <c r="Q124" i="1"/>
  <c r="P124" i="1"/>
  <c r="O124" i="1"/>
  <c r="Q123" i="1"/>
  <c r="P123" i="1"/>
  <c r="O123" i="1"/>
  <c r="N123" i="1"/>
  <c r="M123" i="1"/>
  <c r="Q122" i="1"/>
  <c r="P122" i="1"/>
  <c r="O122" i="1"/>
  <c r="N122" i="1"/>
  <c r="M122" i="1"/>
  <c r="Q121" i="1"/>
  <c r="P121" i="1"/>
  <c r="O121" i="1"/>
  <c r="N121" i="1"/>
  <c r="M121" i="1"/>
  <c r="Q120" i="1"/>
  <c r="P120" i="1"/>
  <c r="O120" i="1"/>
  <c r="Q119" i="1"/>
  <c r="P119" i="1"/>
  <c r="O119" i="1"/>
  <c r="N119" i="1"/>
  <c r="M119" i="1"/>
  <c r="Q118" i="1"/>
  <c r="P118" i="1"/>
  <c r="O118" i="1"/>
  <c r="Q117" i="1"/>
  <c r="P117" i="1"/>
  <c r="O117" i="1"/>
  <c r="Q116" i="1"/>
  <c r="P116" i="1"/>
  <c r="O116" i="1"/>
  <c r="Q115" i="1"/>
  <c r="P115" i="1"/>
  <c r="O115" i="1"/>
  <c r="Q114" i="1"/>
  <c r="P114" i="1"/>
  <c r="O114" i="1"/>
  <c r="N114" i="1"/>
  <c r="M114" i="1"/>
  <c r="Q113" i="1"/>
  <c r="P113" i="1"/>
  <c r="O113" i="1"/>
  <c r="N113" i="1"/>
  <c r="M113" i="1"/>
  <c r="Q112" i="1"/>
  <c r="P112" i="1"/>
  <c r="O112" i="1"/>
  <c r="N112" i="1"/>
  <c r="M112" i="1"/>
  <c r="Q49" i="1"/>
  <c r="P49" i="1"/>
  <c r="O49" i="1"/>
  <c r="N49" i="1"/>
  <c r="M49" i="1"/>
  <c r="P48" i="1"/>
  <c r="O48" i="1"/>
  <c r="N48" i="1"/>
  <c r="M48" i="1"/>
  <c r="Q47" i="1"/>
  <c r="P47" i="1"/>
  <c r="O47" i="1"/>
  <c r="Q46" i="1"/>
  <c r="P46" i="1"/>
  <c r="O46" i="1"/>
  <c r="N46" i="1"/>
  <c r="M46" i="1"/>
  <c r="Q45" i="1"/>
  <c r="P45" i="1"/>
  <c r="O45" i="1"/>
  <c r="N45" i="1"/>
  <c r="M45" i="1"/>
  <c r="Q44" i="1"/>
  <c r="P44" i="1"/>
  <c r="O44" i="1"/>
  <c r="N44" i="1"/>
  <c r="M44" i="1"/>
  <c r="Q43" i="1"/>
  <c r="P43" i="1"/>
  <c r="O43" i="1"/>
  <c r="P42" i="1"/>
  <c r="O42" i="1"/>
  <c r="Q41" i="1"/>
  <c r="P41" i="1"/>
  <c r="O41" i="1"/>
  <c r="N41" i="1"/>
  <c r="M41" i="1"/>
  <c r="Q40" i="1"/>
  <c r="P40" i="1"/>
  <c r="M40" i="1"/>
  <c r="Q39" i="1"/>
  <c r="P39" i="1"/>
  <c r="O39" i="1"/>
  <c r="Q38" i="1"/>
  <c r="P38" i="1"/>
  <c r="O38" i="1"/>
  <c r="P37" i="1"/>
  <c r="O37" i="1"/>
  <c r="Q36" i="1"/>
  <c r="P36" i="1"/>
  <c r="O36" i="1"/>
  <c r="N36" i="1"/>
  <c r="M36" i="1"/>
  <c r="Q35" i="1"/>
  <c r="P35" i="1"/>
  <c r="O35" i="1"/>
  <c r="Q34" i="1"/>
  <c r="P34" i="1"/>
  <c r="O34" i="1"/>
  <c r="P33" i="1"/>
  <c r="O33" i="1"/>
  <c r="Q32" i="1"/>
  <c r="P32" i="1"/>
  <c r="M32" i="1"/>
  <c r="Q31" i="1"/>
  <c r="P31" i="1"/>
  <c r="O31" i="1"/>
  <c r="P30" i="1"/>
  <c r="O30" i="1"/>
  <c r="Q29" i="1"/>
  <c r="P29" i="1"/>
  <c r="O29" i="1"/>
  <c r="N29" i="1"/>
  <c r="M29" i="1"/>
  <c r="Q28" i="1"/>
  <c r="P28" i="1"/>
  <c r="O28" i="1"/>
  <c r="N28" i="1"/>
  <c r="M28" i="1"/>
  <c r="Q27" i="1"/>
  <c r="P27" i="1"/>
  <c r="O27" i="1"/>
  <c r="N27" i="1"/>
  <c r="M27" i="1"/>
  <c r="Q26" i="1"/>
  <c r="P26" i="1"/>
  <c r="O26" i="1"/>
  <c r="N26" i="1"/>
  <c r="M26" i="1"/>
  <c r="Q73" i="1"/>
  <c r="P73" i="1"/>
  <c r="O73" i="1"/>
  <c r="Q72" i="1"/>
  <c r="P72" i="1"/>
  <c r="O72" i="1"/>
  <c r="N72" i="1"/>
  <c r="M72" i="1"/>
  <c r="Q71" i="1"/>
  <c r="P71" i="1"/>
  <c r="O71" i="1"/>
  <c r="N71" i="1"/>
  <c r="M71" i="1"/>
  <c r="Q70" i="1"/>
  <c r="P70" i="1"/>
  <c r="O70" i="1"/>
  <c r="N70" i="1"/>
  <c r="M70" i="1"/>
  <c r="Q69" i="1"/>
  <c r="P69" i="1"/>
  <c r="M69" i="1"/>
  <c r="Q68" i="1"/>
  <c r="P68" i="1"/>
  <c r="O68" i="1"/>
  <c r="P67" i="1"/>
  <c r="O67" i="1"/>
  <c r="N67" i="1"/>
  <c r="M67" i="1"/>
  <c r="Q66" i="1"/>
  <c r="P66" i="1"/>
  <c r="O66" i="1"/>
  <c r="N66" i="1"/>
  <c r="M66" i="1"/>
  <c r="Q65" i="1"/>
  <c r="P65" i="1"/>
  <c r="O65" i="1"/>
  <c r="N65" i="1"/>
  <c r="M65" i="1"/>
  <c r="Q64" i="1"/>
  <c r="P64" i="1"/>
  <c r="O64" i="1"/>
  <c r="N64" i="1"/>
  <c r="M64" i="1"/>
  <c r="P63" i="1"/>
  <c r="O63" i="1"/>
  <c r="Q62" i="1"/>
  <c r="P62" i="1"/>
  <c r="O62" i="1"/>
  <c r="N62" i="1"/>
  <c r="M62" i="1"/>
  <c r="Q61" i="1"/>
  <c r="P61" i="1"/>
  <c r="O61" i="1"/>
  <c r="N61" i="1"/>
  <c r="M61" i="1"/>
  <c r="Q60" i="1"/>
  <c r="P60" i="1"/>
  <c r="O60" i="1"/>
  <c r="N60" i="1"/>
  <c r="M60" i="1"/>
  <c r="Q59" i="1"/>
  <c r="P59" i="1"/>
  <c r="O59" i="1"/>
  <c r="Q58" i="1"/>
  <c r="P58" i="1"/>
  <c r="O58" i="1"/>
  <c r="N58" i="1"/>
  <c r="M58" i="1"/>
  <c r="Q57" i="1"/>
  <c r="P57" i="1"/>
  <c r="O57" i="1"/>
  <c r="N57" i="1"/>
  <c r="M57" i="1"/>
  <c r="Q56" i="1"/>
  <c r="P56" i="1"/>
  <c r="M56" i="1"/>
  <c r="Q55" i="1"/>
  <c r="P55" i="1"/>
  <c r="O55" i="1"/>
  <c r="Q54" i="1"/>
  <c r="P54" i="1"/>
  <c r="O54" i="1"/>
  <c r="Q53" i="1"/>
  <c r="P53" i="1"/>
  <c r="O53" i="1"/>
  <c r="Q52" i="1"/>
  <c r="P52" i="1"/>
  <c r="O52" i="1"/>
  <c r="Q51" i="1"/>
  <c r="P51" i="1"/>
  <c r="O51" i="1"/>
  <c r="Q50" i="1"/>
  <c r="N50" i="1"/>
  <c r="M50" i="1"/>
  <c r="Q111" i="1"/>
  <c r="P111" i="1"/>
  <c r="O111" i="1"/>
  <c r="N111" i="1"/>
  <c r="M111" i="1"/>
  <c r="Q110" i="1"/>
  <c r="P110" i="1"/>
  <c r="O110" i="1"/>
  <c r="N110" i="1"/>
  <c r="M110" i="1"/>
  <c r="Q109" i="1"/>
  <c r="P109" i="1"/>
  <c r="O109" i="1"/>
  <c r="N109" i="1"/>
  <c r="M109" i="1"/>
  <c r="Q108" i="1"/>
  <c r="P108" i="1"/>
  <c r="O108" i="1"/>
  <c r="N108" i="1"/>
  <c r="M108" i="1"/>
  <c r="Q107" i="1"/>
  <c r="P107" i="1"/>
  <c r="M107" i="1"/>
  <c r="Q106" i="1"/>
  <c r="P106" i="1"/>
  <c r="O106" i="1"/>
  <c r="N106" i="1"/>
  <c r="M106" i="1"/>
  <c r="Q105" i="1"/>
  <c r="P105" i="1"/>
  <c r="O105" i="1"/>
  <c r="N105" i="1"/>
  <c r="M105" i="1"/>
  <c r="Q104" i="1"/>
  <c r="P104" i="1"/>
  <c r="O104" i="1"/>
  <c r="N104" i="1"/>
  <c r="M104" i="1"/>
  <c r="Q103" i="1"/>
  <c r="P103" i="1"/>
  <c r="O103" i="1"/>
  <c r="N103" i="1"/>
  <c r="M103" i="1"/>
  <c r="Q102" i="1"/>
  <c r="P102" i="1"/>
  <c r="O102" i="1"/>
  <c r="N102" i="1"/>
  <c r="M102" i="1"/>
  <c r="Q101" i="1"/>
  <c r="M101" i="1"/>
  <c r="Q100" i="1"/>
  <c r="P100" i="1"/>
  <c r="M100" i="1"/>
  <c r="Q99" i="1"/>
  <c r="P99" i="1"/>
  <c r="O99" i="1"/>
  <c r="N99" i="1"/>
  <c r="M99" i="1"/>
  <c r="Q98" i="1"/>
  <c r="P98" i="1"/>
  <c r="O98" i="1"/>
  <c r="N98" i="1"/>
  <c r="M98" i="1"/>
  <c r="Q97" i="1"/>
  <c r="P97" i="1"/>
  <c r="O97" i="1"/>
  <c r="N97" i="1"/>
  <c r="M97" i="1"/>
  <c r="P96" i="1"/>
  <c r="O96" i="1"/>
  <c r="N96" i="1"/>
  <c r="M96" i="1"/>
  <c r="Q95" i="1"/>
  <c r="P95" i="1"/>
  <c r="O95" i="1"/>
  <c r="N95" i="1"/>
  <c r="M95" i="1"/>
  <c r="P94" i="1"/>
  <c r="O94" i="1"/>
  <c r="N94" i="1"/>
  <c r="M94" i="1"/>
  <c r="Q93" i="1"/>
  <c r="P93" i="1"/>
  <c r="O93" i="1"/>
  <c r="N93" i="1"/>
  <c r="M93" i="1"/>
  <c r="Q92" i="1"/>
  <c r="P92" i="1"/>
  <c r="O92" i="1"/>
  <c r="N92" i="1"/>
  <c r="M92" i="1"/>
  <c r="Q91" i="1"/>
  <c r="P91" i="1"/>
  <c r="O91" i="1"/>
  <c r="N91" i="1"/>
  <c r="M91" i="1"/>
  <c r="Q90" i="1"/>
  <c r="P90" i="1"/>
  <c r="O90" i="1"/>
  <c r="N90" i="1"/>
  <c r="M90" i="1"/>
  <c r="Q89" i="1"/>
  <c r="P89" i="1"/>
  <c r="O89" i="1"/>
  <c r="Q88" i="1"/>
  <c r="P88" i="1"/>
  <c r="O88" i="1"/>
  <c r="Q87" i="1"/>
  <c r="P87" i="1"/>
  <c r="O87" i="1"/>
  <c r="Q86" i="1"/>
  <c r="P86" i="1"/>
  <c r="O86" i="1"/>
  <c r="N86" i="1"/>
  <c r="M86" i="1"/>
  <c r="Q85" i="1"/>
  <c r="P85" i="1"/>
  <c r="M85" i="1"/>
  <c r="Q84" i="1"/>
  <c r="P84" i="1"/>
  <c r="O84" i="1"/>
  <c r="Q83" i="1"/>
  <c r="P83" i="1"/>
  <c r="O83" i="1"/>
  <c r="P82" i="1"/>
  <c r="O82" i="1"/>
  <c r="N82" i="1"/>
  <c r="M82" i="1"/>
  <c r="Q81" i="1"/>
  <c r="P81" i="1"/>
  <c r="M81" i="1"/>
  <c r="Q80" i="1"/>
  <c r="P80" i="1"/>
  <c r="M80" i="1"/>
  <c r="Q79" i="1"/>
  <c r="P79" i="1"/>
  <c r="O79" i="1"/>
  <c r="N79" i="1"/>
  <c r="M79" i="1"/>
  <c r="Q78" i="1"/>
  <c r="P78" i="1"/>
  <c r="O78" i="1"/>
  <c r="Q77" i="1"/>
  <c r="P77" i="1"/>
  <c r="O77" i="1"/>
  <c r="N77" i="1"/>
  <c r="M77" i="1"/>
  <c r="Q76" i="1"/>
  <c r="P76" i="1"/>
  <c r="O76" i="1"/>
  <c r="N76" i="1"/>
  <c r="M76" i="1"/>
  <c r="Q75" i="1"/>
  <c r="N75" i="1"/>
  <c r="M75" i="1"/>
  <c r="Q74" i="1"/>
  <c r="P74" i="1"/>
  <c r="O74" i="1"/>
  <c r="N74" i="1"/>
  <c r="M74" i="1"/>
  <c r="R21" i="1" l="1"/>
  <c r="R138" i="1"/>
  <c r="R150" i="1"/>
  <c r="R149" i="1"/>
  <c r="R163" i="1"/>
  <c r="R33" i="1"/>
  <c r="R148" i="1"/>
  <c r="R101" i="1"/>
  <c r="R140" i="1"/>
  <c r="R178" i="1"/>
  <c r="R143" i="1"/>
  <c r="R14" i="1"/>
  <c r="R16" i="1"/>
  <c r="R180" i="1"/>
  <c r="R23" i="1"/>
  <c r="R25" i="1"/>
  <c r="R171" i="1"/>
  <c r="R18" i="1"/>
  <c r="R136" i="1"/>
  <c r="R151" i="1"/>
  <c r="R55" i="1"/>
  <c r="R15" i="1"/>
  <c r="R17" i="1"/>
  <c r="R169" i="1"/>
  <c r="R176" i="1"/>
  <c r="R152" i="1"/>
  <c r="R160" i="1"/>
  <c r="R164" i="1"/>
  <c r="R166" i="1"/>
  <c r="R75" i="1"/>
  <c r="R77" i="1"/>
  <c r="R79" i="1"/>
  <c r="R81" i="1"/>
  <c r="R86" i="1"/>
  <c r="R92" i="1"/>
  <c r="R103" i="1"/>
  <c r="R57" i="1"/>
  <c r="R66" i="1"/>
  <c r="R29" i="1"/>
  <c r="R2" i="1"/>
  <c r="R157" i="1"/>
  <c r="R182" i="1"/>
  <c r="R99" i="1"/>
  <c r="R110" i="1"/>
  <c r="R72" i="1"/>
  <c r="R26" i="1"/>
  <c r="R46" i="1"/>
  <c r="R48" i="1"/>
  <c r="R127" i="1"/>
  <c r="R129" i="1"/>
  <c r="R133" i="1"/>
  <c r="R141" i="1"/>
  <c r="R61" i="1"/>
  <c r="R24" i="1"/>
  <c r="R145" i="1"/>
  <c r="R173" i="1"/>
  <c r="R112" i="1"/>
  <c r="R122" i="1"/>
  <c r="R4" i="1"/>
  <c r="R154" i="1"/>
  <c r="R87" i="1"/>
  <c r="R74" i="1"/>
  <c r="R82" i="1"/>
  <c r="R91" i="1"/>
  <c r="R96" i="1"/>
  <c r="R102" i="1"/>
  <c r="R50" i="1"/>
  <c r="R65" i="1"/>
  <c r="R28" i="1"/>
  <c r="R131" i="1"/>
  <c r="R135" i="1"/>
  <c r="R20" i="1"/>
  <c r="R22" i="1"/>
  <c r="R142" i="1"/>
  <c r="R147" i="1"/>
  <c r="R159" i="1"/>
  <c r="R168" i="1"/>
  <c r="R19" i="1"/>
  <c r="R137" i="1"/>
  <c r="R94" i="1"/>
  <c r="R105" i="1"/>
  <c r="R76" i="1"/>
  <c r="R98" i="1"/>
  <c r="R107" i="1"/>
  <c r="R109" i="1"/>
  <c r="R53" i="1"/>
  <c r="R63" i="1"/>
  <c r="R71" i="1"/>
  <c r="R45" i="1"/>
  <c r="R114" i="1"/>
  <c r="R116" i="1"/>
  <c r="R124" i="1"/>
  <c r="R126" i="1"/>
  <c r="R128" i="1"/>
  <c r="R144" i="1"/>
  <c r="R156" i="1"/>
  <c r="R165" i="1"/>
  <c r="R175" i="1"/>
  <c r="R83" i="1"/>
  <c r="R88" i="1"/>
  <c r="R37" i="1"/>
  <c r="R80" i="1"/>
  <c r="R104" i="1"/>
  <c r="R60" i="1"/>
  <c r="R36" i="1"/>
  <c r="R41" i="1"/>
  <c r="R49" i="1"/>
  <c r="R119" i="1"/>
  <c r="R121" i="1"/>
  <c r="R3" i="1"/>
  <c r="R153" i="1"/>
  <c r="R161" i="1"/>
  <c r="R170" i="1"/>
  <c r="R59" i="1"/>
  <c r="R34" i="1"/>
  <c r="R51" i="1"/>
  <c r="R30" i="1"/>
  <c r="R85" i="1"/>
  <c r="R93" i="1"/>
  <c r="R58" i="1"/>
  <c r="R90" i="1"/>
  <c r="R95" i="1"/>
  <c r="R100" i="1"/>
  <c r="R111" i="1"/>
  <c r="R64" i="1"/>
  <c r="R73" i="1"/>
  <c r="R27" i="1"/>
  <c r="R130" i="1"/>
  <c r="R134" i="1"/>
  <c r="R11" i="1"/>
  <c r="R139" i="1"/>
  <c r="R146" i="1"/>
  <c r="R158" i="1"/>
  <c r="R167" i="1"/>
  <c r="R172" i="1"/>
  <c r="R177" i="1"/>
  <c r="R78" i="1"/>
  <c r="R89" i="1"/>
  <c r="R162" i="1"/>
  <c r="R97" i="1"/>
  <c r="R106" i="1"/>
  <c r="R108" i="1"/>
  <c r="R62" i="1"/>
  <c r="R70" i="1"/>
  <c r="R44" i="1"/>
  <c r="R113" i="1"/>
  <c r="R117" i="1"/>
  <c r="R123" i="1"/>
  <c r="R125" i="1"/>
  <c r="R5" i="1"/>
  <c r="R7" i="1"/>
  <c r="R9" i="1"/>
  <c r="R155" i="1"/>
  <c r="R174" i="1"/>
  <c r="R179" i="1"/>
  <c r="R181" i="1"/>
  <c r="R183" i="1"/>
  <c r="R84" i="1"/>
  <c r="R38" i="1"/>
  <c r="R8" i="1"/>
  <c r="R67" i="1"/>
  <c r="R43" i="1"/>
  <c r="R31" i="1"/>
  <c r="R39" i="1"/>
  <c r="R47" i="1"/>
  <c r="R118" i="1"/>
  <c r="R52" i="1"/>
  <c r="R68" i="1"/>
  <c r="R35" i="1"/>
  <c r="R12" i="1"/>
  <c r="R56" i="1"/>
  <c r="R115" i="1"/>
  <c r="R69" i="1"/>
  <c r="R32" i="1"/>
  <c r="R40" i="1"/>
  <c r="R120" i="1"/>
  <c r="R13" i="1"/>
  <c r="R42" i="1"/>
  <c r="R6" i="1"/>
  <c r="R54" i="1"/>
  <c r="R10" i="1"/>
  <c r="R132" i="1"/>
</calcChain>
</file>

<file path=xl/sharedStrings.xml><?xml version="1.0" encoding="utf-8"?>
<sst xmlns="http://schemas.openxmlformats.org/spreadsheetml/2006/main" count="1333" uniqueCount="184">
  <si>
    <t>JB2020 Notes</t>
  </si>
  <si>
    <t>N1</t>
  </si>
  <si>
    <t>N2</t>
  </si>
  <si>
    <t>N3</t>
  </si>
  <si>
    <t>N4</t>
  </si>
  <si>
    <t>N5</t>
  </si>
  <si>
    <t>Adult</t>
  </si>
  <si>
    <t>Notes</t>
  </si>
  <si>
    <t>A1</t>
  </si>
  <si>
    <t>Escaped February 12</t>
  </si>
  <si>
    <t>A2</t>
  </si>
  <si>
    <t>Dead February 16</t>
  </si>
  <si>
    <t>A3</t>
  </si>
  <si>
    <t>A4</t>
  </si>
  <si>
    <t>A5</t>
  </si>
  <si>
    <t>M</t>
  </si>
  <si>
    <t>A6</t>
  </si>
  <si>
    <t>B1</t>
  </si>
  <si>
    <t>Dead February 15</t>
  </si>
  <si>
    <t>B2</t>
  </si>
  <si>
    <t>?</t>
  </si>
  <si>
    <t>B3</t>
  </si>
  <si>
    <t>F</t>
  </si>
  <si>
    <t>B4</t>
  </si>
  <si>
    <t>B5</t>
  </si>
  <si>
    <t>Dead Feb 16</t>
  </si>
  <si>
    <t>B6</t>
  </si>
  <si>
    <t>C1</t>
  </si>
  <si>
    <t>Escaped Feb 18</t>
  </si>
  <si>
    <t>C2</t>
  </si>
  <si>
    <t>C3</t>
  </si>
  <si>
    <t>dead feb 29</t>
  </si>
  <si>
    <t>C4</t>
  </si>
  <si>
    <t>C5</t>
  </si>
  <si>
    <t>Escaped February 15</t>
  </si>
  <si>
    <t>C6</t>
  </si>
  <si>
    <t>D1</t>
  </si>
  <si>
    <t>D2</t>
  </si>
  <si>
    <t>D3</t>
  </si>
  <si>
    <t>D4</t>
  </si>
  <si>
    <t>D5</t>
  </si>
  <si>
    <t>D6</t>
  </si>
  <si>
    <t>Escaped February 17</t>
  </si>
  <si>
    <t>Dead Feb 10 - On Tape</t>
  </si>
  <si>
    <t>Escaped Feb 11</t>
  </si>
  <si>
    <t>dead feb 25</t>
  </si>
  <si>
    <t>Escaped February 11</t>
  </si>
  <si>
    <t>dead march 4</t>
  </si>
  <si>
    <t>dead feb 21 - mold</t>
  </si>
  <si>
    <t>Dead Feb 11- On ephestia strip</t>
  </si>
  <si>
    <t>Dead Feb 19</t>
  </si>
  <si>
    <t>Dead Feb 16 - Agar</t>
  </si>
  <si>
    <t>Dead Feb 16 - Tape</t>
  </si>
  <si>
    <t>D march 1</t>
  </si>
  <si>
    <t>Dead Feb 12- Tape</t>
  </si>
  <si>
    <t>Dead Feb 15</t>
  </si>
  <si>
    <t>Escape February 17</t>
  </si>
  <si>
    <t>Escape February 16</t>
  </si>
  <si>
    <t>Escape Feb 12</t>
  </si>
  <si>
    <t>Dead Feb 12 - Sticky</t>
  </si>
  <si>
    <t>Dead Feb 21</t>
  </si>
  <si>
    <t>Dead Feb 19 - Molting</t>
  </si>
  <si>
    <t>Dead Feb 18</t>
  </si>
  <si>
    <t>Escaped Feb 12</t>
  </si>
  <si>
    <t>Dead Feb 12</t>
  </si>
  <si>
    <t>notes said "Escaped Feb 17" but not on paper datasheet, possibly was entered in wrong space in excel</t>
  </si>
  <si>
    <t>Escape Feb 18</t>
  </si>
  <si>
    <t>said Adult emerged on 20, but paper says 27 and M</t>
  </si>
  <si>
    <t>Escape Feb 16</t>
  </si>
  <si>
    <t>Escape Feb 15</t>
  </si>
  <si>
    <t>Dead Feb 10</t>
  </si>
  <si>
    <t>Dead Feb 17</t>
  </si>
  <si>
    <t>Dead Feb 15 - Ephestia contains feeder mites</t>
  </si>
  <si>
    <t>Dead Feb 10- Ephestia</t>
  </si>
  <si>
    <t>dead feb 22 - agar</t>
  </si>
  <si>
    <t>dead feb 22</t>
  </si>
  <si>
    <t>Escaped Feb 17</t>
  </si>
  <si>
    <t>Escape Feb 17</t>
  </si>
  <si>
    <t>Escaped Feb 15</t>
  </si>
  <si>
    <t>on paper has "?" in N2</t>
  </si>
  <si>
    <t>dead feb 26</t>
  </si>
  <si>
    <t>had 10 in N2 but not on paper</t>
  </si>
  <si>
    <t>Escaped Feb 10</t>
  </si>
  <si>
    <t>Dead Feb 12 - On Sticky</t>
  </si>
  <si>
    <t>escaped march 1</t>
  </si>
  <si>
    <t>Treatment</t>
  </si>
  <si>
    <t>Sex</t>
  </si>
  <si>
    <t>N1 (days)</t>
  </si>
  <si>
    <t>N2 (days)</t>
  </si>
  <si>
    <t>N3 (days)</t>
  </si>
  <si>
    <t>N4 (days)</t>
  </si>
  <si>
    <t>N5 (days)</t>
  </si>
  <si>
    <t>LB</t>
  </si>
  <si>
    <t>LR</t>
  </si>
  <si>
    <t>HR</t>
  </si>
  <si>
    <t>HPS</t>
  </si>
  <si>
    <t>S</t>
  </si>
  <si>
    <t>E</t>
  </si>
  <si>
    <t>HB</t>
  </si>
  <si>
    <t>W</t>
  </si>
  <si>
    <t>W2</t>
  </si>
  <si>
    <t>"light changed feb 18" above this section on paper, and "condensation blocks air holes" below this section</t>
  </si>
  <si>
    <t>"Switched covers of multi-well from micro-perf to screening on Feb 12" above this section</t>
  </si>
  <si>
    <t>Cell/Plate #</t>
  </si>
  <si>
    <t>if this individual molted from N1 to N2 on the same day, then the N1 must have lasted less than 1 but more than 0 days, so 0.5 days is assumed</t>
  </si>
  <si>
    <t>Impossible arrangement of dates</t>
  </si>
  <si>
    <t>D</t>
  </si>
  <si>
    <t>A</t>
  </si>
  <si>
    <t>notes said "Escaped Feb 17" on paper and excel, but also says adult emerged on 22 and F and has tibia length so included</t>
  </si>
  <si>
    <t>"Ephestia changed Wd/Mon March 2 for all treat. , u=unknown cohort (was bulk rear w letter) , (set up more Summer) , (-new dishes R)" above this section, and "If I cant find a bug, I write E (date)? And keep for another day to be sure -If fold on agar, wipe w/ swab in 95%ethanol - replace Ephestia if moldy - bugs like to hide on mesh, under Ephestia" below this section</t>
  </si>
  <si>
    <t>D M 18</t>
  </si>
  <si>
    <t>D M 11</t>
  </si>
  <si>
    <t>doenst say "D M 11" on paper</t>
  </si>
  <si>
    <t>D M 28</t>
  </si>
  <si>
    <t>Dead March 9</t>
  </si>
  <si>
    <t>Dead March 14</t>
  </si>
  <si>
    <t>Escaped March 10</t>
  </si>
  <si>
    <t>D M 22</t>
  </si>
  <si>
    <t>d March 18 - mold</t>
  </si>
  <si>
    <t>"New 13th"</t>
  </si>
  <si>
    <t>17 (u)</t>
  </si>
  <si>
    <t>E M8</t>
  </si>
  <si>
    <t>Dead March 11</t>
  </si>
  <si>
    <t>Dead March 10</t>
  </si>
  <si>
    <t>D M 4</t>
  </si>
  <si>
    <t>D M 18?</t>
  </si>
  <si>
    <t>D M 7</t>
  </si>
  <si>
    <t>Dead March 13</t>
  </si>
  <si>
    <t>Escape March 8</t>
  </si>
  <si>
    <t>Escape March 10</t>
  </si>
  <si>
    <t>N11</t>
  </si>
  <si>
    <t>Dead March 8</t>
  </si>
  <si>
    <t>New 3</t>
  </si>
  <si>
    <t>MT</t>
  </si>
  <si>
    <t>New 7</t>
  </si>
  <si>
    <t>Escaped March 2</t>
  </si>
  <si>
    <t>Escaped March8</t>
  </si>
  <si>
    <t>Escaped March 9</t>
  </si>
  <si>
    <t>Dead March 12</t>
  </si>
  <si>
    <t>Dead March 26</t>
  </si>
  <si>
    <t>D M 24</t>
  </si>
  <si>
    <t>Dead March 2</t>
  </si>
  <si>
    <t>D M 3</t>
  </si>
  <si>
    <t>Escape March 1</t>
  </si>
  <si>
    <t>Escape March 2</t>
  </si>
  <si>
    <t>Escape March 4</t>
  </si>
  <si>
    <t>Escape March 7</t>
  </si>
  <si>
    <t>N10</t>
  </si>
  <si>
    <t>E M 14</t>
  </si>
  <si>
    <t>N6</t>
  </si>
  <si>
    <t>N12</t>
  </si>
  <si>
    <t>D M 17</t>
  </si>
  <si>
    <t>"+ 2 Dead" written at bottom of this section</t>
  </si>
  <si>
    <t>Dead Feb 25</t>
  </si>
  <si>
    <t>Dead March 1</t>
  </si>
  <si>
    <t>Dead Feb 29</t>
  </si>
  <si>
    <t>Escaped M 9</t>
  </si>
  <si>
    <t>Escaped March 8</t>
  </si>
  <si>
    <t>E M7</t>
  </si>
  <si>
    <t>EM9</t>
  </si>
  <si>
    <t>D M18</t>
  </si>
  <si>
    <t>D M 14</t>
  </si>
  <si>
    <t>D M14</t>
  </si>
  <si>
    <t>E M3</t>
  </si>
  <si>
    <t>E M 19</t>
  </si>
  <si>
    <t>D M3</t>
  </si>
  <si>
    <t>D M 13</t>
  </si>
  <si>
    <t>N9</t>
  </si>
  <si>
    <t>D M 16</t>
  </si>
  <si>
    <t>D M11</t>
  </si>
  <si>
    <t>D M16</t>
  </si>
  <si>
    <t>EM9?</t>
  </si>
  <si>
    <t>Total Development (days) (individuals where an instar was not recorded, ie. missed, are assumed to have taken the difference equally to complete, eg. N1 recorded on the 5th and N3 recorded on the 6th -&gt; N1 and N2 durations  = 1day/2instars = 0.5days/instar)</t>
  </si>
  <si>
    <t>Row Labels</t>
  </si>
  <si>
    <t>Grand Total</t>
  </si>
  <si>
    <t>Column Labels</t>
  </si>
  <si>
    <t>Count of Fate (A = adult, D = dead, E = escaped, ? = unknown not included)</t>
  </si>
  <si>
    <t>%</t>
  </si>
  <si>
    <t>Block (1 = from Orius Development JB2020.xlsx, 2 = from Orius Development 2 JB2020.xlsx)</t>
  </si>
  <si>
    <t>Tibia Length (mm = 5 ocular units)</t>
  </si>
  <si>
    <t>Tibia Length (ocular units, 50x magnification)</t>
  </si>
  <si>
    <t>U</t>
  </si>
  <si>
    <t>Fate (A = adult, D = dead, E = escaped, U = unknown not included)</t>
  </si>
  <si>
    <t>missing tibia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</si>
</sst>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trike/>
      <sz val="11"/>
      <color theme="1"/>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0" fillId="0" borderId="0" xfId="0" applyFont="1"/>
    <xf numFmtId="0" fontId="0" fillId="0" borderId="1" xfId="0" applyFont="1" applyFill="1" applyBorder="1"/>
    <xf numFmtId="0" fontId="2"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Border="1"/>
    <xf numFmtId="0" fontId="0" fillId="0" borderId="0" xfId="0" applyFont="1" applyFill="1" applyBorder="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0" applyNumberFormat="1"/>
    <xf numFmtId="0" fontId="0" fillId="0" borderId="0"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sso, Jacob" refreshedDate="44032.586546990744" createdVersion="6" refreshedVersion="6" minRefreshableVersion="3" recordCount="338">
  <cacheSource type="worksheet">
    <worksheetSource ref="A1:V1048576" sheet="Raw Development Data JB2020"/>
  </cacheSource>
  <cacheFields count="22">
    <cacheField name="Block" numFmtId="0">
      <sharedItems containsString="0" containsBlank="1" containsNumber="1" containsInteger="1" minValue="1" maxValue="2" count="3">
        <n v="1"/>
        <n v="2"/>
        <m/>
      </sharedItems>
    </cacheField>
    <cacheField name="Treatment" numFmtId="0">
      <sharedItems containsBlank="1" count="9">
        <s v="LB"/>
        <s v="LR"/>
        <s v="HR"/>
        <s v="HPS"/>
        <s v="S"/>
        <s v="HB"/>
        <s v="W"/>
        <s v="W2"/>
        <m/>
      </sharedItems>
    </cacheField>
    <cacheField name="Cell/Plate #" numFmtId="0">
      <sharedItems containsBlank="1" containsMixedTypes="1" containsNumber="1" containsInteger="1" minValue="1" maxValue="21"/>
    </cacheField>
    <cacheField name="N1" numFmtId="0">
      <sharedItems containsBlank="1" containsMixedTypes="1" containsNumber="1" containsInteger="1" minValue="1" maxValue="29"/>
    </cacheField>
    <cacheField name="N2" numFmtId="0">
      <sharedItems containsString="0" containsBlank="1" containsNumber="1" containsInteger="1" minValue="1" maxValue="29"/>
    </cacheField>
    <cacheField name="N3" numFmtId="0">
      <sharedItems containsString="0" containsBlank="1" containsNumber="1" containsInteger="1" minValue="1" maxValue="27"/>
    </cacheField>
    <cacheField name="N4" numFmtId="0">
      <sharedItems containsString="0" containsBlank="1" containsNumber="1" containsInteger="1" minValue="4" maxValue="29"/>
    </cacheField>
    <cacheField name="N5" numFmtId="0">
      <sharedItems containsString="0" containsBlank="1" containsNumber="1" containsInteger="1" minValue="1" maxValue="27"/>
    </cacheField>
    <cacheField name="Adult" numFmtId="0">
      <sharedItems containsString="0" containsBlank="1" containsNumber="1" containsInteger="1" minValue="1" maxValue="29"/>
    </cacheField>
    <cacheField name="Sex" numFmtId="0">
      <sharedItems containsBlank="1"/>
    </cacheField>
    <cacheField name="Notes" numFmtId="0">
      <sharedItems containsBlank="1"/>
    </cacheField>
    <cacheField name="JB2020 Notes" numFmtId="0">
      <sharedItems containsBlank="1" longText="1"/>
    </cacheField>
    <cacheField name="N1 (days)" numFmtId="0">
      <sharedItems containsBlank="1" containsMixedTypes="1" containsNumber="1" minValue="0.5" maxValue="4"/>
    </cacheField>
    <cacheField name="N2 (days)" numFmtId="0">
      <sharedItems containsBlank="1" containsMixedTypes="1" containsNumber="1" minValue="0.5" maxValue="6"/>
    </cacheField>
    <cacheField name="N3 (days)" numFmtId="0">
      <sharedItems containsBlank="1" containsMixedTypes="1" containsNumber="1" minValue="1" maxValue="7"/>
    </cacheField>
    <cacheField name="N4 (days)" numFmtId="0">
      <sharedItems containsBlank="1" containsMixedTypes="1" containsNumber="1" minValue="0" maxValue="10"/>
    </cacheField>
    <cacheField name="N5 (days)" numFmtId="0">
      <sharedItems containsBlank="1" containsMixedTypes="1" containsNumber="1" containsInteger="1" minValue="1" maxValue="13"/>
    </cacheField>
    <cacheField name="Total Development (days) (individuals where an instar was not recorded, ie. missed, are assumed to have taken the difference equally to complete, eg. N1 recorded on the 5th and N3 recorded on the 6th -&gt; N1 and N2 durations  = 1day/2instars = 0.5days/instar)" numFmtId="0">
      <sharedItems containsBlank="1" containsMixedTypes="1" containsNumber="1" minValue="0" maxValue="22"/>
    </cacheField>
    <cacheField name="Sex2" numFmtId="0">
      <sharedItems containsBlank="1" containsMixedTypes="1" containsNumber="1" containsInteger="1" minValue="0" maxValue="0"/>
    </cacheField>
    <cacheField name="Notes2" numFmtId="0">
      <sharedItems containsBlank="1" containsMixedTypes="1" containsNumber="1" containsInteger="1" minValue="0" maxValue="0"/>
    </cacheField>
    <cacheField name="JB2020 Notes2" numFmtId="0">
      <sharedItems containsBlank="1" containsMixedTypes="1" containsNumber="1" containsInteger="1" minValue="0" maxValue="0" longText="1"/>
    </cacheField>
    <cacheField name="Fate (A = adult, D = dead, E = escaped, ? = unknown not included)" numFmtId="0">
      <sharedItems containsBlank="1" count="5">
        <s v="E"/>
        <s v="D"/>
        <s v="A"/>
        <s v="?"/>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8">
  <r>
    <x v="0"/>
    <x v="0"/>
    <s v="A1"/>
    <n v="9"/>
    <m/>
    <m/>
    <m/>
    <m/>
    <m/>
    <m/>
    <s v="Escaped February 12"/>
    <m/>
    <s v=""/>
    <s v=""/>
    <s v=""/>
    <s v=""/>
    <s v=""/>
    <n v="0"/>
    <n v="0"/>
    <s v="Escaped February 12"/>
    <n v="0"/>
    <x v="0"/>
  </r>
  <r>
    <x v="0"/>
    <x v="0"/>
    <s v="A2"/>
    <n v="9"/>
    <n v="11"/>
    <n v="12"/>
    <m/>
    <n v="15"/>
    <m/>
    <m/>
    <s v="Dead February 16"/>
    <m/>
    <n v="2"/>
    <n v="1"/>
    <n v="1.5"/>
    <n v="1.5"/>
    <s v=""/>
    <n v="6"/>
    <n v="0"/>
    <s v="Dead February 16"/>
    <n v="0"/>
    <x v="1"/>
  </r>
  <r>
    <x v="0"/>
    <x v="0"/>
    <s v="A3"/>
    <n v="9"/>
    <m/>
    <m/>
    <m/>
    <m/>
    <m/>
    <m/>
    <s v="Escaped February 12"/>
    <m/>
    <s v=""/>
    <s v=""/>
    <s v=""/>
    <s v=""/>
    <s v=""/>
    <n v="0"/>
    <n v="0"/>
    <s v="Escaped February 12"/>
    <n v="0"/>
    <x v="0"/>
  </r>
  <r>
    <x v="0"/>
    <x v="0"/>
    <s v="A4"/>
    <n v="11"/>
    <m/>
    <m/>
    <m/>
    <m/>
    <m/>
    <m/>
    <s v="Escaped February 12"/>
    <m/>
    <s v=""/>
    <s v=""/>
    <s v=""/>
    <s v=""/>
    <s v=""/>
    <n v="0"/>
    <n v="0"/>
    <s v="Escaped February 12"/>
    <n v="0"/>
    <x v="0"/>
  </r>
  <r>
    <x v="0"/>
    <x v="0"/>
    <s v="A5"/>
    <n v="11"/>
    <m/>
    <n v="12"/>
    <n v="17"/>
    <n v="19"/>
    <n v="25"/>
    <s v="M"/>
    <m/>
    <m/>
    <n v="0.5"/>
    <n v="0.5"/>
    <n v="5"/>
    <n v="2"/>
    <n v="6"/>
    <n v="14"/>
    <s v="M"/>
    <n v="0"/>
    <n v="0"/>
    <x v="2"/>
  </r>
  <r>
    <x v="0"/>
    <x v="0"/>
    <s v="A6"/>
    <n v="11"/>
    <m/>
    <m/>
    <m/>
    <m/>
    <m/>
    <m/>
    <s v="Escaped February 12"/>
    <m/>
    <s v=""/>
    <s v=""/>
    <s v=""/>
    <s v=""/>
    <s v=""/>
    <n v="0"/>
    <n v="0"/>
    <s v="Escaped February 12"/>
    <n v="0"/>
    <x v="0"/>
  </r>
  <r>
    <x v="0"/>
    <x v="0"/>
    <s v="B1"/>
    <n v="11"/>
    <n v="12"/>
    <m/>
    <n v="15"/>
    <m/>
    <m/>
    <m/>
    <s v="Dead February 15"/>
    <m/>
    <n v="1"/>
    <n v="1.5"/>
    <n v="1.5"/>
    <s v=""/>
    <s v=""/>
    <n v="4"/>
    <n v="0"/>
    <s v="Dead February 15"/>
    <n v="0"/>
    <x v="1"/>
  </r>
  <r>
    <x v="0"/>
    <x v="0"/>
    <s v="B2"/>
    <n v="11"/>
    <n v="12"/>
    <m/>
    <n v="15"/>
    <m/>
    <m/>
    <m/>
    <m/>
    <s v="?"/>
    <n v="1"/>
    <n v="1.5"/>
    <n v="1.5"/>
    <s v=""/>
    <s v=""/>
    <n v="4"/>
    <n v="0"/>
    <n v="0"/>
    <s v="?"/>
    <x v="3"/>
  </r>
  <r>
    <x v="0"/>
    <x v="0"/>
    <s v="B3"/>
    <n v="11"/>
    <n v="12"/>
    <n v="16"/>
    <n v="19"/>
    <n v="21"/>
    <n v="1"/>
    <s v="F"/>
    <m/>
    <m/>
    <n v="1"/>
    <n v="4"/>
    <n v="3"/>
    <n v="2"/>
    <n v="9"/>
    <n v="19"/>
    <s v="F"/>
    <n v="0"/>
    <n v="0"/>
    <x v="2"/>
  </r>
  <r>
    <x v="0"/>
    <x v="0"/>
    <s v="B4"/>
    <n v="11"/>
    <m/>
    <n v="12"/>
    <n v="12"/>
    <m/>
    <m/>
    <m/>
    <m/>
    <s v="?"/>
    <n v="0.5"/>
    <n v="0.5"/>
    <s v=""/>
    <s v=""/>
    <s v=""/>
    <n v="1"/>
    <n v="0"/>
    <n v="0"/>
    <s v="?"/>
    <x v="3"/>
  </r>
  <r>
    <x v="0"/>
    <x v="0"/>
    <s v="B5"/>
    <n v="11"/>
    <m/>
    <n v="12"/>
    <m/>
    <m/>
    <m/>
    <m/>
    <s v="Dead Feb 16"/>
    <m/>
    <n v="0.5"/>
    <n v="0.5"/>
    <s v=""/>
    <s v=""/>
    <s v=""/>
    <n v="1"/>
    <n v="0"/>
    <s v="Dead Feb 16"/>
    <n v="0"/>
    <x v="1"/>
  </r>
  <r>
    <x v="0"/>
    <x v="0"/>
    <s v="B6"/>
    <n v="11"/>
    <n v="12"/>
    <m/>
    <n v="15"/>
    <n v="18"/>
    <n v="26"/>
    <s v="F"/>
    <m/>
    <m/>
    <n v="1"/>
    <n v="1.5"/>
    <n v="1.5"/>
    <n v="3"/>
    <n v="8"/>
    <n v="15"/>
    <s v="F"/>
    <n v="0"/>
    <n v="0"/>
    <x v="2"/>
  </r>
  <r>
    <x v="0"/>
    <x v="0"/>
    <s v="C1"/>
    <n v="11"/>
    <n v="12"/>
    <n v="15"/>
    <n v="17"/>
    <m/>
    <m/>
    <m/>
    <s v="Escaped Feb 18"/>
    <m/>
    <n v="1"/>
    <n v="3"/>
    <n v="2"/>
    <s v=""/>
    <s v=""/>
    <n v="6"/>
    <n v="0"/>
    <s v="Escaped Feb 18"/>
    <n v="0"/>
    <x v="0"/>
  </r>
  <r>
    <x v="0"/>
    <x v="0"/>
    <s v="C2"/>
    <n v="11"/>
    <m/>
    <n v="12"/>
    <n v="17"/>
    <n v="21"/>
    <m/>
    <m/>
    <s v="Escaped Feb 18"/>
    <m/>
    <n v="0.5"/>
    <n v="0.5"/>
    <n v="5"/>
    <n v="4"/>
    <s v=""/>
    <n v="10"/>
    <n v="0"/>
    <s v="Escaped Feb 18"/>
    <n v="0"/>
    <x v="0"/>
  </r>
  <r>
    <x v="0"/>
    <x v="0"/>
    <s v="C3"/>
    <n v="11"/>
    <m/>
    <n v="15"/>
    <n v="17"/>
    <n v="19"/>
    <m/>
    <m/>
    <s v="dead feb 29"/>
    <m/>
    <n v="2"/>
    <n v="2"/>
    <n v="2"/>
    <n v="2"/>
    <s v=""/>
    <n v="8"/>
    <n v="0"/>
    <s v="dead feb 29"/>
    <n v="0"/>
    <x v="1"/>
  </r>
  <r>
    <x v="0"/>
    <x v="0"/>
    <s v="C4"/>
    <n v="11"/>
    <m/>
    <n v="15"/>
    <m/>
    <m/>
    <m/>
    <m/>
    <m/>
    <s v="?"/>
    <n v="2"/>
    <n v="2"/>
    <s v=""/>
    <s v=""/>
    <s v=""/>
    <n v="4"/>
    <n v="0"/>
    <n v="0"/>
    <s v="?"/>
    <x v="3"/>
  </r>
  <r>
    <x v="0"/>
    <x v="0"/>
    <s v="C5"/>
    <n v="11"/>
    <n v="12"/>
    <n v="15"/>
    <m/>
    <m/>
    <m/>
    <m/>
    <s v="Escaped February 15"/>
    <m/>
    <n v="1"/>
    <n v="3"/>
    <s v=""/>
    <s v=""/>
    <s v=""/>
    <n v="4"/>
    <n v="0"/>
    <s v="Escaped February 15"/>
    <n v="0"/>
    <x v="0"/>
  </r>
  <r>
    <x v="0"/>
    <x v="0"/>
    <s v="C6"/>
    <n v="11"/>
    <m/>
    <m/>
    <m/>
    <m/>
    <m/>
    <m/>
    <s v="Dead February 15"/>
    <m/>
    <s v=""/>
    <s v=""/>
    <s v=""/>
    <s v=""/>
    <s v=""/>
    <n v="0"/>
    <n v="0"/>
    <s v="Dead February 15"/>
    <n v="0"/>
    <x v="1"/>
  </r>
  <r>
    <x v="0"/>
    <x v="0"/>
    <s v="D1"/>
    <n v="11"/>
    <n v="12"/>
    <n v="15"/>
    <n v="16"/>
    <n v="18"/>
    <n v="26"/>
    <s v="M"/>
    <m/>
    <m/>
    <n v="1"/>
    <n v="3"/>
    <n v="1"/>
    <n v="2"/>
    <n v="8"/>
    <n v="15"/>
    <s v="M"/>
    <n v="0"/>
    <n v="0"/>
    <x v="2"/>
  </r>
  <r>
    <x v="0"/>
    <x v="0"/>
    <s v="D2"/>
    <n v="11"/>
    <n v="12"/>
    <n v="15"/>
    <n v="17"/>
    <n v="20"/>
    <n v="27"/>
    <s v="M"/>
    <m/>
    <m/>
    <n v="1"/>
    <n v="3"/>
    <n v="2"/>
    <n v="3"/>
    <n v="7"/>
    <n v="16"/>
    <s v="M"/>
    <n v="0"/>
    <n v="0"/>
    <x v="2"/>
  </r>
  <r>
    <x v="0"/>
    <x v="0"/>
    <s v="D3"/>
    <n v="11"/>
    <n v="12"/>
    <n v="15"/>
    <n v="17"/>
    <n v="20"/>
    <n v="1"/>
    <s v="F"/>
    <m/>
    <m/>
    <n v="1"/>
    <n v="3"/>
    <n v="2"/>
    <n v="3"/>
    <n v="10"/>
    <n v="19"/>
    <s v="F"/>
    <n v="0"/>
    <n v="0"/>
    <x v="2"/>
  </r>
  <r>
    <x v="0"/>
    <x v="0"/>
    <s v="D4"/>
    <n v="11"/>
    <n v="12"/>
    <n v="15"/>
    <n v="19"/>
    <n v="22"/>
    <m/>
    <m/>
    <m/>
    <s v="?"/>
    <n v="1"/>
    <n v="3"/>
    <n v="4"/>
    <n v="3"/>
    <s v=""/>
    <n v="11"/>
    <n v="0"/>
    <n v="0"/>
    <s v="?"/>
    <x v="3"/>
  </r>
  <r>
    <x v="0"/>
    <x v="0"/>
    <s v="D5"/>
    <n v="11"/>
    <n v="12"/>
    <n v="15"/>
    <n v="18"/>
    <n v="21"/>
    <n v="2"/>
    <s v="M"/>
    <m/>
    <m/>
    <n v="1"/>
    <n v="3"/>
    <n v="3"/>
    <n v="3"/>
    <n v="10"/>
    <n v="20"/>
    <s v="M"/>
    <n v="0"/>
    <n v="0"/>
    <x v="2"/>
  </r>
  <r>
    <x v="0"/>
    <x v="0"/>
    <s v="D6"/>
    <n v="11"/>
    <n v="12"/>
    <n v="15"/>
    <m/>
    <m/>
    <m/>
    <m/>
    <s v="Escaped February 17"/>
    <m/>
    <n v="1"/>
    <n v="3"/>
    <s v=""/>
    <s v=""/>
    <s v=""/>
    <n v="4"/>
    <n v="0"/>
    <s v="Escaped February 17"/>
    <n v="0"/>
    <x v="0"/>
  </r>
  <r>
    <x v="0"/>
    <x v="1"/>
    <s v="A1"/>
    <n v="9"/>
    <m/>
    <m/>
    <m/>
    <m/>
    <m/>
    <m/>
    <s v="Dead Feb 10 - On Tape"/>
    <m/>
    <s v=""/>
    <s v=""/>
    <s v=""/>
    <s v=""/>
    <s v=""/>
    <n v="0"/>
    <n v="0"/>
    <s v="Dead Feb 10 - On Tape"/>
    <n v="0"/>
    <x v="1"/>
  </r>
  <r>
    <x v="0"/>
    <x v="1"/>
    <s v="A2"/>
    <n v="9"/>
    <m/>
    <m/>
    <m/>
    <m/>
    <m/>
    <m/>
    <s v="Escaped Feb 11"/>
    <m/>
    <s v=""/>
    <s v=""/>
    <s v=""/>
    <s v=""/>
    <s v=""/>
    <n v="0"/>
    <n v="0"/>
    <s v="Escaped Feb 11"/>
    <n v="0"/>
    <x v="0"/>
  </r>
  <r>
    <x v="0"/>
    <x v="1"/>
    <s v="A3"/>
    <n v="10"/>
    <n v="11"/>
    <m/>
    <n v="15"/>
    <m/>
    <m/>
    <m/>
    <s v="Escaped February 17"/>
    <m/>
    <n v="1"/>
    <n v="2"/>
    <n v="2"/>
    <s v=""/>
    <s v=""/>
    <n v="5"/>
    <n v="0"/>
    <s v="Escaped February 17"/>
    <n v="0"/>
    <x v="0"/>
  </r>
  <r>
    <x v="0"/>
    <x v="1"/>
    <s v="A4"/>
    <n v="10"/>
    <n v="11"/>
    <m/>
    <m/>
    <n v="15"/>
    <m/>
    <m/>
    <s v="Escaped February 17"/>
    <m/>
    <n v="1"/>
    <n v="1.3333333333333333"/>
    <n v="1.3333333333333333"/>
    <n v="1.3333333333333333"/>
    <s v=""/>
    <n v="4.9999999999999991"/>
    <n v="0"/>
    <s v="Escaped February 17"/>
    <n v="0"/>
    <x v="0"/>
  </r>
  <r>
    <x v="0"/>
    <x v="1"/>
    <s v="B1"/>
    <n v="10"/>
    <n v="11"/>
    <n v="15"/>
    <n v="17"/>
    <n v="18"/>
    <m/>
    <m/>
    <s v="dead feb 25"/>
    <m/>
    <n v="1"/>
    <n v="4"/>
    <n v="2"/>
    <n v="1"/>
    <s v=""/>
    <n v="8"/>
    <n v="0"/>
    <s v="dead feb 25"/>
    <n v="0"/>
    <x v="1"/>
  </r>
  <r>
    <x v="0"/>
    <x v="1"/>
    <s v="B2"/>
    <n v="10"/>
    <n v="11"/>
    <n v="15"/>
    <n v="16"/>
    <m/>
    <m/>
    <m/>
    <m/>
    <s v="?"/>
    <n v="1"/>
    <n v="4"/>
    <n v="1"/>
    <s v=""/>
    <s v=""/>
    <n v="6"/>
    <n v="0"/>
    <n v="0"/>
    <s v="?"/>
    <x v="3"/>
  </r>
  <r>
    <x v="0"/>
    <x v="1"/>
    <s v="B3"/>
    <n v="10"/>
    <n v="11"/>
    <n v="15"/>
    <n v="16"/>
    <m/>
    <m/>
    <m/>
    <s v="Escaped Feb 18"/>
    <m/>
    <n v="1"/>
    <n v="4"/>
    <n v="1"/>
    <s v=""/>
    <s v=""/>
    <n v="6"/>
    <n v="0"/>
    <s v="Escaped Feb 18"/>
    <n v="0"/>
    <x v="0"/>
  </r>
  <r>
    <x v="0"/>
    <x v="1"/>
    <s v="B4"/>
    <n v="10"/>
    <m/>
    <m/>
    <m/>
    <m/>
    <m/>
    <m/>
    <s v="Escaped February 11"/>
    <m/>
    <s v=""/>
    <s v=""/>
    <s v=""/>
    <s v=""/>
    <s v=""/>
    <n v="0"/>
    <n v="0"/>
    <s v="Escaped February 11"/>
    <n v="0"/>
    <x v="0"/>
  </r>
  <r>
    <x v="0"/>
    <x v="1"/>
    <s v="C1"/>
    <n v="10"/>
    <m/>
    <m/>
    <m/>
    <m/>
    <m/>
    <m/>
    <s v="Escaped February 11"/>
    <m/>
    <s v=""/>
    <s v=""/>
    <s v=""/>
    <s v=""/>
    <s v=""/>
    <n v="0"/>
    <n v="0"/>
    <s v="Escaped February 11"/>
    <n v="0"/>
    <x v="0"/>
  </r>
  <r>
    <x v="0"/>
    <x v="1"/>
    <s v="C2"/>
    <n v="10"/>
    <n v="11"/>
    <m/>
    <n v="15"/>
    <n v="25"/>
    <m/>
    <m/>
    <s v="dead march 4"/>
    <m/>
    <n v="1"/>
    <n v="2"/>
    <n v="2"/>
    <n v="10"/>
    <s v=""/>
    <n v="15"/>
    <n v="0"/>
    <s v="dead march 4"/>
    <n v="0"/>
    <x v="1"/>
  </r>
  <r>
    <x v="0"/>
    <x v="1"/>
    <s v="C4"/>
    <m/>
    <m/>
    <m/>
    <m/>
    <m/>
    <m/>
    <m/>
    <s v="Escaped February 11"/>
    <m/>
    <s v=""/>
    <s v=""/>
    <s v=""/>
    <s v=""/>
    <s v=""/>
    <n v="0"/>
    <n v="0"/>
    <s v="Escaped February 11"/>
    <n v="0"/>
    <x v="0"/>
  </r>
  <r>
    <x v="0"/>
    <x v="1"/>
    <s v="C6"/>
    <n v="10"/>
    <m/>
    <m/>
    <m/>
    <m/>
    <m/>
    <m/>
    <m/>
    <s v="?"/>
    <s v=""/>
    <s v=""/>
    <s v=""/>
    <s v=""/>
    <s v=""/>
    <n v="0"/>
    <n v="0"/>
    <n v="0"/>
    <s v="?"/>
    <x v="3"/>
  </r>
  <r>
    <x v="0"/>
    <x v="1"/>
    <s v="D1"/>
    <n v="10"/>
    <n v="11"/>
    <n v="15"/>
    <n v="17"/>
    <m/>
    <m/>
    <m/>
    <s v="dead feb 21 - mold"/>
    <m/>
    <n v="1"/>
    <n v="4"/>
    <n v="2"/>
    <s v=""/>
    <s v=""/>
    <n v="7"/>
    <n v="0"/>
    <s v="dead feb 21 - mold"/>
    <n v="0"/>
    <x v="1"/>
  </r>
  <r>
    <x v="0"/>
    <x v="1"/>
    <s v="D2"/>
    <n v="10"/>
    <m/>
    <m/>
    <m/>
    <m/>
    <m/>
    <m/>
    <s v="Dead Feb 11- On ephestia strip"/>
    <m/>
    <s v=""/>
    <s v=""/>
    <s v=""/>
    <s v=""/>
    <s v=""/>
    <n v="0"/>
    <n v="0"/>
    <s v="Dead Feb 11- On ephestia strip"/>
    <n v="0"/>
    <x v="1"/>
  </r>
  <r>
    <x v="0"/>
    <x v="2"/>
    <s v="A1"/>
    <n v="9"/>
    <n v="10"/>
    <n v="12"/>
    <m/>
    <n v="15"/>
    <m/>
    <m/>
    <s v="Dead Feb 19"/>
    <m/>
    <n v="1"/>
    <n v="2"/>
    <n v="1.5"/>
    <n v="1.5"/>
    <s v=""/>
    <n v="6"/>
    <n v="0"/>
    <s v="Dead Feb 19"/>
    <n v="0"/>
    <x v="1"/>
  </r>
  <r>
    <x v="0"/>
    <x v="2"/>
    <s v="A2"/>
    <n v="10"/>
    <m/>
    <n v="12"/>
    <n v="15"/>
    <n v="17"/>
    <n v="26"/>
    <s v="M"/>
    <m/>
    <m/>
    <n v="1"/>
    <n v="1"/>
    <n v="3"/>
    <n v="2"/>
    <n v="9"/>
    <n v="16"/>
    <s v="M"/>
    <n v="0"/>
    <n v="0"/>
    <x v="2"/>
  </r>
  <r>
    <x v="0"/>
    <x v="2"/>
    <s v="A3"/>
    <n v="10"/>
    <m/>
    <n v="12"/>
    <m/>
    <m/>
    <m/>
    <m/>
    <s v="Dead Feb 16 - Agar"/>
    <m/>
    <n v="1"/>
    <n v="1"/>
    <s v=""/>
    <s v=""/>
    <s v=""/>
    <n v="2"/>
    <n v="0"/>
    <s v="Dead Feb 16 - Agar"/>
    <n v="0"/>
    <x v="1"/>
  </r>
  <r>
    <x v="0"/>
    <x v="2"/>
    <s v="A4"/>
    <n v="10"/>
    <m/>
    <n v="12"/>
    <n v="15"/>
    <m/>
    <m/>
    <m/>
    <s v="Dead Feb 16 - Tape"/>
    <m/>
    <n v="1"/>
    <n v="1"/>
    <n v="3"/>
    <s v=""/>
    <s v=""/>
    <n v="5"/>
    <n v="0"/>
    <s v="Dead Feb 16 - Tape"/>
    <n v="0"/>
    <x v="1"/>
  </r>
  <r>
    <x v="0"/>
    <x v="2"/>
    <s v="A5"/>
    <n v="11"/>
    <m/>
    <n v="12"/>
    <n v="16"/>
    <n v="18"/>
    <n v="27"/>
    <s v="F"/>
    <m/>
    <m/>
    <n v="0.5"/>
    <n v="0.5"/>
    <n v="4"/>
    <n v="2"/>
    <n v="9"/>
    <n v="16"/>
    <s v="F"/>
    <n v="0"/>
    <n v="0"/>
    <x v="2"/>
  </r>
  <r>
    <x v="0"/>
    <x v="2"/>
    <s v="A6"/>
    <n v="11"/>
    <m/>
    <n v="12"/>
    <n v="17"/>
    <n v="20"/>
    <m/>
    <m/>
    <m/>
    <s v="?"/>
    <n v="0.5"/>
    <n v="0.5"/>
    <n v="5"/>
    <n v="3"/>
    <s v=""/>
    <n v="9"/>
    <n v="0"/>
    <n v="0"/>
    <s v="?"/>
    <x v="3"/>
  </r>
  <r>
    <x v="0"/>
    <x v="2"/>
    <s v="B1"/>
    <n v="10"/>
    <n v="12"/>
    <m/>
    <n v="15"/>
    <n v="17"/>
    <m/>
    <m/>
    <s v="D march 1"/>
    <m/>
    <n v="2"/>
    <n v="1.5"/>
    <n v="1.5"/>
    <n v="2"/>
    <s v=""/>
    <n v="7"/>
    <n v="0"/>
    <s v="D march 1"/>
    <n v="0"/>
    <x v="1"/>
  </r>
  <r>
    <x v="0"/>
    <x v="2"/>
    <s v="B2"/>
    <n v="10"/>
    <m/>
    <m/>
    <m/>
    <m/>
    <m/>
    <m/>
    <s v="Dead Feb 12- Tape"/>
    <m/>
    <s v=""/>
    <s v=""/>
    <s v=""/>
    <s v=""/>
    <s v=""/>
    <n v="0"/>
    <n v="0"/>
    <s v="Dead Feb 12- Tape"/>
    <n v="0"/>
    <x v="1"/>
  </r>
  <r>
    <x v="0"/>
    <x v="2"/>
    <s v="B3"/>
    <n v="10"/>
    <n v="12"/>
    <m/>
    <m/>
    <m/>
    <m/>
    <m/>
    <s v="Dead Feb 15"/>
    <m/>
    <n v="2"/>
    <s v=""/>
    <s v=""/>
    <s v=""/>
    <s v=""/>
    <n v="2"/>
    <n v="0"/>
    <s v="Dead Feb 15"/>
    <n v="0"/>
    <x v="1"/>
  </r>
  <r>
    <x v="0"/>
    <x v="2"/>
    <s v="B4"/>
    <n v="10"/>
    <m/>
    <n v="12"/>
    <n v="16"/>
    <m/>
    <m/>
    <m/>
    <s v="Escape February 17"/>
    <m/>
    <n v="1"/>
    <n v="1"/>
    <n v="4"/>
    <s v=""/>
    <s v=""/>
    <n v="6"/>
    <n v="0"/>
    <s v="Escape February 17"/>
    <n v="0"/>
    <x v="0"/>
  </r>
  <r>
    <x v="0"/>
    <x v="2"/>
    <s v="B5"/>
    <n v="11"/>
    <n v="12"/>
    <m/>
    <m/>
    <m/>
    <m/>
    <m/>
    <s v="Escape February 16"/>
    <m/>
    <n v="1"/>
    <s v=""/>
    <s v=""/>
    <s v=""/>
    <s v=""/>
    <n v="1"/>
    <n v="0"/>
    <s v="Escape February 16"/>
    <n v="0"/>
    <x v="0"/>
  </r>
  <r>
    <x v="0"/>
    <x v="2"/>
    <s v="B6"/>
    <n v="11"/>
    <m/>
    <m/>
    <m/>
    <m/>
    <m/>
    <m/>
    <s v="Escape Feb 12"/>
    <m/>
    <s v=""/>
    <s v=""/>
    <s v=""/>
    <s v=""/>
    <s v=""/>
    <n v="0"/>
    <n v="0"/>
    <s v="Escape Feb 12"/>
    <n v="0"/>
    <x v="0"/>
  </r>
  <r>
    <x v="0"/>
    <x v="2"/>
    <s v="C1"/>
    <n v="10"/>
    <m/>
    <m/>
    <m/>
    <m/>
    <m/>
    <m/>
    <s v="Escape Feb 12"/>
    <m/>
    <s v=""/>
    <s v=""/>
    <s v=""/>
    <s v=""/>
    <s v=""/>
    <n v="0"/>
    <n v="0"/>
    <s v="Escape Feb 12"/>
    <n v="0"/>
    <x v="0"/>
  </r>
  <r>
    <x v="0"/>
    <x v="2"/>
    <s v="C2"/>
    <n v="10"/>
    <m/>
    <n v="12"/>
    <n v="16"/>
    <n v="18"/>
    <n v="1"/>
    <s v="F"/>
    <m/>
    <m/>
    <n v="1"/>
    <n v="1"/>
    <n v="4"/>
    <n v="2"/>
    <n v="12"/>
    <n v="20"/>
    <s v="F"/>
    <n v="0"/>
    <n v="0"/>
    <x v="2"/>
  </r>
  <r>
    <x v="0"/>
    <x v="2"/>
    <s v="C3"/>
    <n v="10"/>
    <m/>
    <m/>
    <m/>
    <m/>
    <m/>
    <m/>
    <s v="Escape Feb 12"/>
    <m/>
    <s v=""/>
    <s v=""/>
    <s v=""/>
    <s v=""/>
    <s v=""/>
    <n v="0"/>
    <n v="0"/>
    <s v="Escape Feb 12"/>
    <n v="0"/>
    <x v="0"/>
  </r>
  <r>
    <x v="0"/>
    <x v="2"/>
    <s v="C4"/>
    <n v="10"/>
    <m/>
    <m/>
    <m/>
    <m/>
    <m/>
    <m/>
    <s v="Escape Feb 12"/>
    <m/>
    <s v=""/>
    <s v=""/>
    <s v=""/>
    <s v=""/>
    <s v=""/>
    <n v="0"/>
    <n v="0"/>
    <s v="Escape Feb 12"/>
    <n v="0"/>
    <x v="0"/>
  </r>
  <r>
    <x v="0"/>
    <x v="2"/>
    <s v="C5"/>
    <n v="11"/>
    <m/>
    <m/>
    <m/>
    <m/>
    <m/>
    <m/>
    <s v="Dead Feb 12 - Sticky"/>
    <m/>
    <s v=""/>
    <s v=""/>
    <s v=""/>
    <s v=""/>
    <s v=""/>
    <n v="0"/>
    <n v="0"/>
    <s v="Dead Feb 12 - Sticky"/>
    <n v="0"/>
    <x v="1"/>
  </r>
  <r>
    <x v="0"/>
    <x v="2"/>
    <s v="C6"/>
    <n v="11"/>
    <n v="12"/>
    <n v="15"/>
    <n v="17"/>
    <n v="26"/>
    <n v="2"/>
    <s v="F"/>
    <m/>
    <m/>
    <n v="1"/>
    <n v="3"/>
    <n v="2"/>
    <n v="9"/>
    <n v="5"/>
    <n v="20"/>
    <s v="F"/>
    <n v="0"/>
    <n v="0"/>
    <x v="2"/>
  </r>
  <r>
    <x v="0"/>
    <x v="2"/>
    <s v="D1"/>
    <n v="10"/>
    <m/>
    <n v="12"/>
    <n v="16"/>
    <n v="20"/>
    <n v="28"/>
    <s v="F"/>
    <m/>
    <m/>
    <n v="1"/>
    <n v="1"/>
    <n v="4"/>
    <n v="4"/>
    <n v="8"/>
    <n v="18"/>
    <s v="F"/>
    <n v="0"/>
    <n v="0"/>
    <x v="2"/>
  </r>
  <r>
    <x v="0"/>
    <x v="2"/>
    <s v="D2"/>
    <n v="10"/>
    <n v="12"/>
    <m/>
    <n v="16"/>
    <m/>
    <m/>
    <m/>
    <s v="Dead Feb 21"/>
    <m/>
    <n v="2"/>
    <n v="2"/>
    <n v="2"/>
    <s v=""/>
    <s v=""/>
    <n v="6"/>
    <n v="0"/>
    <s v="Dead Feb 21"/>
    <n v="0"/>
    <x v="1"/>
  </r>
  <r>
    <x v="0"/>
    <x v="2"/>
    <s v="D3"/>
    <n v="10"/>
    <n v="12"/>
    <m/>
    <m/>
    <m/>
    <m/>
    <m/>
    <s v="Dead February 15"/>
    <m/>
    <n v="2"/>
    <s v=""/>
    <s v=""/>
    <s v=""/>
    <s v=""/>
    <n v="2"/>
    <n v="0"/>
    <s v="Dead February 15"/>
    <n v="0"/>
    <x v="1"/>
  </r>
  <r>
    <x v="0"/>
    <x v="2"/>
    <s v="D4"/>
    <n v="10"/>
    <n v="12"/>
    <n v="16"/>
    <n v="17"/>
    <n v="22"/>
    <n v="28"/>
    <s v="M"/>
    <m/>
    <m/>
    <n v="2"/>
    <n v="4"/>
    <n v="1"/>
    <n v="5"/>
    <n v="6"/>
    <n v="18"/>
    <s v="M"/>
    <n v="0"/>
    <n v="0"/>
    <x v="2"/>
  </r>
  <r>
    <x v="0"/>
    <x v="2"/>
    <s v="D5"/>
    <n v="11"/>
    <n v="12"/>
    <n v="15"/>
    <n v="17"/>
    <n v="18"/>
    <n v="26"/>
    <s v="F"/>
    <m/>
    <m/>
    <n v="1"/>
    <n v="3"/>
    <n v="2"/>
    <n v="1"/>
    <n v="8"/>
    <n v="15"/>
    <s v="F"/>
    <n v="0"/>
    <n v="0"/>
    <x v="2"/>
  </r>
  <r>
    <x v="0"/>
    <x v="2"/>
    <s v="D6"/>
    <n v="11"/>
    <m/>
    <n v="12"/>
    <n v="17"/>
    <m/>
    <m/>
    <m/>
    <s v="Dead Feb 19 - Molting"/>
    <m/>
    <n v="0.5"/>
    <n v="0.5"/>
    <n v="5"/>
    <s v=""/>
    <s v=""/>
    <n v="6"/>
    <n v="0"/>
    <s v="Dead Feb 19 - Molting"/>
    <n v="0"/>
    <x v="1"/>
  </r>
  <r>
    <x v="0"/>
    <x v="3"/>
    <s v="A1"/>
    <n v="9"/>
    <n v="12"/>
    <m/>
    <m/>
    <m/>
    <m/>
    <m/>
    <s v="Dead Feb 18"/>
    <m/>
    <n v="3"/>
    <s v=""/>
    <s v=""/>
    <s v=""/>
    <s v=""/>
    <n v="3"/>
    <n v="0"/>
    <s v="Dead Feb 18"/>
    <n v="0"/>
    <x v="1"/>
  </r>
  <r>
    <x v="0"/>
    <x v="3"/>
    <s v="A2"/>
    <n v="10"/>
    <m/>
    <m/>
    <m/>
    <m/>
    <m/>
    <m/>
    <s v="Escaped Feb 12"/>
    <m/>
    <s v=""/>
    <s v=""/>
    <s v=""/>
    <s v=""/>
    <s v=""/>
    <n v="0"/>
    <n v="0"/>
    <s v="Escaped Feb 12"/>
    <n v="0"/>
    <x v="0"/>
  </r>
  <r>
    <x v="0"/>
    <x v="3"/>
    <s v="A3"/>
    <n v="10"/>
    <m/>
    <m/>
    <m/>
    <m/>
    <m/>
    <m/>
    <s v="Dead Feb 12"/>
    <m/>
    <s v=""/>
    <s v=""/>
    <s v=""/>
    <s v=""/>
    <s v=""/>
    <n v="0"/>
    <n v="0"/>
    <s v="Dead Feb 12"/>
    <n v="0"/>
    <x v="1"/>
  </r>
  <r>
    <x v="0"/>
    <x v="3"/>
    <s v="A4"/>
    <n v="10"/>
    <m/>
    <m/>
    <m/>
    <m/>
    <m/>
    <m/>
    <s v="Dead Feb 12"/>
    <m/>
    <s v=""/>
    <s v=""/>
    <s v=""/>
    <s v=""/>
    <s v=""/>
    <n v="0"/>
    <n v="0"/>
    <s v="Dead Feb 12"/>
    <n v="0"/>
    <x v="1"/>
  </r>
  <r>
    <x v="0"/>
    <x v="3"/>
    <s v="A5"/>
    <n v="10"/>
    <m/>
    <n v="12"/>
    <n v="15"/>
    <n v="19"/>
    <n v="1"/>
    <s v="F"/>
    <m/>
    <m/>
    <n v="1"/>
    <n v="1"/>
    <n v="3"/>
    <n v="4"/>
    <n v="11"/>
    <n v="20"/>
    <s v="F"/>
    <n v="0"/>
    <n v="0"/>
    <x v="2"/>
  </r>
  <r>
    <x v="0"/>
    <x v="3"/>
    <s v="A6"/>
    <n v="10"/>
    <m/>
    <n v="12"/>
    <m/>
    <m/>
    <m/>
    <m/>
    <s v="Dead Feb 15"/>
    <m/>
    <n v="1"/>
    <n v="1"/>
    <s v=""/>
    <s v=""/>
    <s v=""/>
    <n v="2"/>
    <n v="0"/>
    <s v="Dead Feb 15"/>
    <n v="0"/>
    <x v="1"/>
  </r>
  <r>
    <x v="0"/>
    <x v="3"/>
    <s v="B1"/>
    <n v="10"/>
    <n v="12"/>
    <m/>
    <n v="16"/>
    <m/>
    <m/>
    <m/>
    <s v="Dead Feb 19"/>
    <m/>
    <n v="2"/>
    <n v="2"/>
    <n v="2"/>
    <s v=""/>
    <s v=""/>
    <n v="6"/>
    <n v="0"/>
    <s v="Dead Feb 19"/>
    <n v="0"/>
    <x v="1"/>
  </r>
  <r>
    <x v="0"/>
    <x v="3"/>
    <s v="B2"/>
    <n v="10"/>
    <m/>
    <n v="12"/>
    <n v="19"/>
    <n v="21"/>
    <n v="2"/>
    <s v="M"/>
    <m/>
    <s v="notes said &quot;Escaped Feb 17&quot; but not on paper datasheet, possibly was entered in wrong space in excel"/>
    <n v="1"/>
    <n v="1"/>
    <n v="7"/>
    <n v="2"/>
    <n v="10"/>
    <n v="21"/>
    <s v="M"/>
    <n v="0"/>
    <s v="notes said &quot;Escaped Feb 17&quot; but not on paper datasheet, possibly was entered in wrong space in excel"/>
    <x v="2"/>
  </r>
  <r>
    <x v="0"/>
    <x v="3"/>
    <s v="B3"/>
    <n v="10"/>
    <m/>
    <n v="12"/>
    <n v="15"/>
    <n v="18"/>
    <n v="27"/>
    <s v="F"/>
    <m/>
    <m/>
    <n v="1"/>
    <n v="1"/>
    <n v="3"/>
    <n v="3"/>
    <n v="9"/>
    <n v="17"/>
    <s v="F"/>
    <n v="0"/>
    <n v="0"/>
    <x v="2"/>
  </r>
  <r>
    <x v="0"/>
    <x v="3"/>
    <s v="B4"/>
    <n v="10"/>
    <m/>
    <n v="12"/>
    <m/>
    <m/>
    <m/>
    <m/>
    <s v="Dead Feb 15"/>
    <m/>
    <n v="1"/>
    <n v="1"/>
    <s v=""/>
    <s v=""/>
    <s v=""/>
    <n v="2"/>
    <n v="0"/>
    <s v="Dead Feb 15"/>
    <n v="0"/>
    <x v="1"/>
  </r>
  <r>
    <x v="0"/>
    <x v="3"/>
    <s v="B5"/>
    <n v="10"/>
    <n v="12"/>
    <n v="15"/>
    <n v="18"/>
    <n v="21"/>
    <n v="29"/>
    <s v="M"/>
    <m/>
    <m/>
    <n v="2"/>
    <n v="3"/>
    <n v="3"/>
    <n v="3"/>
    <n v="8"/>
    <n v="19"/>
    <s v="M"/>
    <n v="0"/>
    <n v="0"/>
    <x v="2"/>
  </r>
  <r>
    <x v="0"/>
    <x v="3"/>
    <s v="B6"/>
    <n v="10"/>
    <m/>
    <n v="12"/>
    <n v="15"/>
    <n v="23"/>
    <n v="1"/>
    <s v="M"/>
    <m/>
    <s v="notes said &quot;Escaped Feb 17&quot; but not on paper datasheet, possibly was entered in wrong space in excel"/>
    <n v="1"/>
    <n v="1"/>
    <n v="3"/>
    <n v="8"/>
    <n v="7"/>
    <n v="20"/>
    <s v="M"/>
    <n v="0"/>
    <s v="notes said &quot;Escaped Feb 17&quot; but not on paper datasheet, possibly was entered in wrong space in excel"/>
    <x v="2"/>
  </r>
  <r>
    <x v="0"/>
    <x v="3"/>
    <s v="C1"/>
    <n v="11"/>
    <m/>
    <n v="12"/>
    <n v="16"/>
    <m/>
    <m/>
    <m/>
    <s v="Escape Feb 18"/>
    <m/>
    <n v="0.5"/>
    <n v="0.5"/>
    <n v="4"/>
    <s v=""/>
    <s v=""/>
    <n v="5"/>
    <n v="0"/>
    <s v="Escape Feb 18"/>
    <n v="0"/>
    <x v="0"/>
  </r>
  <r>
    <x v="0"/>
    <x v="3"/>
    <s v="C2"/>
    <n v="11"/>
    <m/>
    <n v="12"/>
    <m/>
    <m/>
    <m/>
    <m/>
    <s v="Dead Feb 15"/>
    <m/>
    <n v="0.5"/>
    <n v="0.5"/>
    <s v=""/>
    <s v=""/>
    <s v=""/>
    <n v="1"/>
    <n v="0"/>
    <s v="Dead Feb 15"/>
    <n v="0"/>
    <x v="1"/>
  </r>
  <r>
    <x v="0"/>
    <x v="3"/>
    <s v="C3"/>
    <n v="10"/>
    <n v="12"/>
    <m/>
    <n v="15"/>
    <n v="18"/>
    <n v="27"/>
    <s v="M"/>
    <m/>
    <s v="said Adult emerged on 20, but paper says 27 and M"/>
    <n v="2"/>
    <n v="1.5"/>
    <n v="1.5"/>
    <n v="3"/>
    <n v="9"/>
    <n v="17"/>
    <s v="M"/>
    <n v="0"/>
    <s v="said Adult emerged on 20, but paper says 27 and M"/>
    <x v="2"/>
  </r>
  <r>
    <x v="0"/>
    <x v="3"/>
    <s v="C4"/>
    <n v="11"/>
    <n v="12"/>
    <n v="15"/>
    <n v="16"/>
    <n v="19"/>
    <n v="27"/>
    <s v="F"/>
    <m/>
    <m/>
    <n v="1"/>
    <n v="3"/>
    <n v="1"/>
    <n v="3"/>
    <n v="8"/>
    <n v="16"/>
    <s v="F"/>
    <n v="0"/>
    <n v="0"/>
    <x v="2"/>
  </r>
  <r>
    <x v="0"/>
    <x v="3"/>
    <s v="C5"/>
    <n v="11"/>
    <m/>
    <n v="12"/>
    <n v="17"/>
    <n v="21"/>
    <n v="1"/>
    <s v="F"/>
    <m/>
    <m/>
    <n v="0.5"/>
    <n v="0.5"/>
    <n v="5"/>
    <n v="4"/>
    <n v="9"/>
    <n v="19"/>
    <s v="F"/>
    <n v="0"/>
    <n v="0"/>
    <x v="2"/>
  </r>
  <r>
    <x v="0"/>
    <x v="3"/>
    <s v="C6"/>
    <n v="11"/>
    <m/>
    <n v="12"/>
    <m/>
    <m/>
    <m/>
    <m/>
    <s v="Escape Feb 16"/>
    <m/>
    <n v="0.5"/>
    <n v="0.5"/>
    <s v=""/>
    <s v=""/>
    <s v=""/>
    <n v="1"/>
    <n v="0"/>
    <s v="Escape Feb 16"/>
    <n v="0"/>
    <x v="0"/>
  </r>
  <r>
    <x v="0"/>
    <x v="3"/>
    <s v="D1"/>
    <n v="11"/>
    <m/>
    <m/>
    <m/>
    <m/>
    <m/>
    <m/>
    <s v="Escape Feb 12"/>
    <m/>
    <s v=""/>
    <s v=""/>
    <s v=""/>
    <s v=""/>
    <s v=""/>
    <n v="0"/>
    <n v="0"/>
    <s v="Escape Feb 12"/>
    <n v="0"/>
    <x v="0"/>
  </r>
  <r>
    <x v="0"/>
    <x v="3"/>
    <s v="D2"/>
    <n v="11"/>
    <n v="12"/>
    <m/>
    <m/>
    <m/>
    <m/>
    <m/>
    <s v="Escape Feb 15"/>
    <m/>
    <n v="1"/>
    <s v=""/>
    <s v=""/>
    <s v=""/>
    <s v=""/>
    <n v="1"/>
    <n v="0"/>
    <s v="Escape Feb 15"/>
    <n v="0"/>
    <x v="0"/>
  </r>
  <r>
    <x v="0"/>
    <x v="3"/>
    <s v="D3"/>
    <n v="11"/>
    <n v="12"/>
    <n v="15"/>
    <n v="19"/>
    <n v="21"/>
    <n v="28"/>
    <s v="M"/>
    <m/>
    <m/>
    <n v="1"/>
    <n v="3"/>
    <n v="4"/>
    <n v="2"/>
    <n v="7"/>
    <n v="17"/>
    <s v="M"/>
    <n v="0"/>
    <n v="0"/>
    <x v="2"/>
  </r>
  <r>
    <x v="0"/>
    <x v="3"/>
    <s v="D4"/>
    <n v="11"/>
    <m/>
    <n v="12"/>
    <n v="16"/>
    <n v="19"/>
    <m/>
    <m/>
    <s v="Dead Feb 21"/>
    <m/>
    <n v="0.5"/>
    <n v="0.5"/>
    <n v="4"/>
    <n v="3"/>
    <s v=""/>
    <n v="8"/>
    <n v="0"/>
    <s v="Dead Feb 21"/>
    <n v="0"/>
    <x v="1"/>
  </r>
  <r>
    <x v="0"/>
    <x v="3"/>
    <s v="D5"/>
    <n v="11"/>
    <n v="12"/>
    <n v="15"/>
    <n v="16"/>
    <n v="22"/>
    <n v="1"/>
    <s v="F"/>
    <m/>
    <m/>
    <n v="1"/>
    <n v="3"/>
    <n v="1"/>
    <n v="6"/>
    <n v="8"/>
    <n v="19"/>
    <s v="F"/>
    <n v="0"/>
    <n v="0"/>
    <x v="2"/>
  </r>
  <r>
    <x v="0"/>
    <x v="3"/>
    <s v="D6"/>
    <n v="11"/>
    <n v="12"/>
    <m/>
    <m/>
    <m/>
    <m/>
    <m/>
    <s v="Dead Feb 15"/>
    <m/>
    <n v="1"/>
    <s v=""/>
    <s v=""/>
    <s v=""/>
    <s v=""/>
    <n v="1"/>
    <n v="0"/>
    <s v="Dead Feb 15"/>
    <n v="0"/>
    <x v="1"/>
  </r>
  <r>
    <x v="0"/>
    <x v="4"/>
    <s v="A1"/>
    <n v="9"/>
    <m/>
    <m/>
    <m/>
    <m/>
    <m/>
    <m/>
    <s v="Escaped Feb 12"/>
    <s v="&quot;Switched covers of multi-well from micro-perf to screening on Feb 12&quot; above this section"/>
    <s v=""/>
    <s v=""/>
    <s v=""/>
    <s v=""/>
    <s v=""/>
    <n v="0"/>
    <n v="0"/>
    <s v="Escaped Feb 12"/>
    <s v="&quot;Switched covers of multi-well from micro-perf to screening on Feb 12&quot; above this section"/>
    <x v="0"/>
  </r>
  <r>
    <x v="0"/>
    <x v="4"/>
    <s v="A2"/>
    <n v="9"/>
    <n v="10"/>
    <n v="12"/>
    <n v="15"/>
    <n v="17"/>
    <n v="19"/>
    <s v="F"/>
    <m/>
    <m/>
    <n v="1"/>
    <n v="2"/>
    <n v="3"/>
    <n v="2"/>
    <n v="2"/>
    <n v="10"/>
    <s v="F"/>
    <n v="0"/>
    <n v="0"/>
    <x v="2"/>
  </r>
  <r>
    <x v="0"/>
    <x v="4"/>
    <s v="A3"/>
    <n v="9"/>
    <m/>
    <m/>
    <m/>
    <m/>
    <m/>
    <m/>
    <s v="Escaped Feb 12"/>
    <m/>
    <s v=""/>
    <s v=""/>
    <s v=""/>
    <s v=""/>
    <s v=""/>
    <n v="0"/>
    <n v="0"/>
    <s v="Escaped Feb 12"/>
    <n v="0"/>
    <x v="0"/>
  </r>
  <r>
    <x v="0"/>
    <x v="4"/>
    <s v="A4"/>
    <n v="9"/>
    <m/>
    <n v="12"/>
    <m/>
    <m/>
    <m/>
    <m/>
    <s v="Dead Feb 15"/>
    <m/>
    <n v="1.5"/>
    <n v="1.5"/>
    <s v=""/>
    <s v=""/>
    <s v=""/>
    <n v="3"/>
    <n v="0"/>
    <s v="Dead Feb 15"/>
    <n v="0"/>
    <x v="1"/>
  </r>
  <r>
    <x v="0"/>
    <x v="4"/>
    <s v="A5"/>
    <n v="9"/>
    <m/>
    <n v="12"/>
    <m/>
    <m/>
    <m/>
    <m/>
    <s v="Escape Feb 15"/>
    <m/>
    <n v="1.5"/>
    <n v="1.5"/>
    <s v=""/>
    <s v=""/>
    <s v=""/>
    <n v="3"/>
    <n v="0"/>
    <s v="Escape Feb 15"/>
    <n v="0"/>
    <x v="0"/>
  </r>
  <r>
    <x v="0"/>
    <x v="4"/>
    <s v="A6"/>
    <n v="9"/>
    <m/>
    <n v="12"/>
    <m/>
    <m/>
    <m/>
    <m/>
    <s v="Dead Feb 15"/>
    <m/>
    <n v="1.5"/>
    <n v="1.5"/>
    <s v=""/>
    <s v=""/>
    <s v=""/>
    <n v="3"/>
    <n v="0"/>
    <s v="Dead Feb 15"/>
    <n v="0"/>
    <x v="1"/>
  </r>
  <r>
    <x v="0"/>
    <x v="4"/>
    <s v="B1"/>
    <n v="9"/>
    <m/>
    <n v="12"/>
    <m/>
    <m/>
    <m/>
    <m/>
    <s v="Dead Feb 15"/>
    <m/>
    <n v="1.5"/>
    <n v="1.5"/>
    <s v=""/>
    <s v=""/>
    <s v=""/>
    <n v="3"/>
    <n v="0"/>
    <s v="Dead Feb 15"/>
    <n v="0"/>
    <x v="1"/>
  </r>
  <r>
    <x v="0"/>
    <x v="4"/>
    <s v="B2"/>
    <n v="9"/>
    <m/>
    <m/>
    <m/>
    <m/>
    <m/>
    <m/>
    <s v="Dead Feb 10"/>
    <m/>
    <s v=""/>
    <s v=""/>
    <s v=""/>
    <s v=""/>
    <s v=""/>
    <n v="0"/>
    <n v="0"/>
    <s v="Dead Feb 10"/>
    <n v="0"/>
    <x v="1"/>
  </r>
  <r>
    <x v="0"/>
    <x v="4"/>
    <s v="B3"/>
    <n v="9"/>
    <m/>
    <n v="10"/>
    <m/>
    <m/>
    <m/>
    <m/>
    <s v="Escaped Feb 12"/>
    <m/>
    <n v="0.5"/>
    <n v="0.5"/>
    <s v=""/>
    <s v=""/>
    <s v=""/>
    <n v="1"/>
    <n v="0"/>
    <s v="Escaped Feb 12"/>
    <n v="0"/>
    <x v="0"/>
  </r>
  <r>
    <x v="0"/>
    <x v="4"/>
    <s v="B4"/>
    <n v="9"/>
    <m/>
    <m/>
    <m/>
    <m/>
    <m/>
    <m/>
    <s v="Escaped Feb 12"/>
    <m/>
    <s v=""/>
    <s v=""/>
    <s v=""/>
    <s v=""/>
    <s v=""/>
    <n v="0"/>
    <n v="0"/>
    <s v="Escaped Feb 12"/>
    <n v="0"/>
    <x v="0"/>
  </r>
  <r>
    <x v="0"/>
    <x v="4"/>
    <s v="B5"/>
    <n v="9"/>
    <n v="10"/>
    <n v="12"/>
    <m/>
    <m/>
    <m/>
    <m/>
    <s v="Dead Feb 15"/>
    <m/>
    <n v="1"/>
    <n v="2"/>
    <s v=""/>
    <s v=""/>
    <s v=""/>
    <n v="3"/>
    <n v="0"/>
    <s v="Dead Feb 15"/>
    <n v="0"/>
    <x v="1"/>
  </r>
  <r>
    <x v="0"/>
    <x v="4"/>
    <s v="B6"/>
    <n v="9"/>
    <m/>
    <m/>
    <m/>
    <m/>
    <m/>
    <m/>
    <s v="Escaped Feb 12"/>
    <m/>
    <s v=""/>
    <s v=""/>
    <s v=""/>
    <s v=""/>
    <s v=""/>
    <n v="0"/>
    <n v="0"/>
    <s v="Escaped Feb 12"/>
    <n v="0"/>
    <x v="0"/>
  </r>
  <r>
    <x v="0"/>
    <x v="4"/>
    <s v="C1"/>
    <n v="9"/>
    <m/>
    <n v="12"/>
    <m/>
    <m/>
    <m/>
    <m/>
    <s v="Dead Feb 16"/>
    <m/>
    <n v="1.5"/>
    <n v="1.5"/>
    <s v=""/>
    <s v=""/>
    <s v=""/>
    <n v="3"/>
    <n v="0"/>
    <s v="Dead Feb 16"/>
    <n v="0"/>
    <x v="1"/>
  </r>
  <r>
    <x v="0"/>
    <x v="4"/>
    <s v="C2"/>
    <n v="9"/>
    <n v="10"/>
    <n v="12"/>
    <n v="15"/>
    <n v="17"/>
    <n v="19"/>
    <s v="M"/>
    <m/>
    <m/>
    <n v="1"/>
    <n v="2"/>
    <n v="3"/>
    <n v="2"/>
    <n v="2"/>
    <n v="10"/>
    <s v="M"/>
    <n v="0"/>
    <n v="0"/>
    <x v="2"/>
  </r>
  <r>
    <x v="0"/>
    <x v="4"/>
    <s v="C3"/>
    <n v="9"/>
    <m/>
    <m/>
    <m/>
    <m/>
    <m/>
    <m/>
    <s v="Escaped Feb 12"/>
    <m/>
    <s v=""/>
    <s v=""/>
    <s v=""/>
    <s v=""/>
    <s v=""/>
    <n v="0"/>
    <n v="0"/>
    <s v="Escaped Feb 12"/>
    <n v="0"/>
    <x v="0"/>
  </r>
  <r>
    <x v="0"/>
    <x v="4"/>
    <s v="C4"/>
    <n v="9"/>
    <n v="10"/>
    <n v="12"/>
    <m/>
    <n v="15"/>
    <n v="18"/>
    <s v="F"/>
    <m/>
    <m/>
    <n v="1"/>
    <n v="2"/>
    <n v="1.5"/>
    <n v="1.5"/>
    <n v="3"/>
    <n v="9"/>
    <s v="F"/>
    <n v="0"/>
    <n v="0"/>
    <x v="2"/>
  </r>
  <r>
    <x v="0"/>
    <x v="4"/>
    <s v="C5"/>
    <n v="9"/>
    <m/>
    <m/>
    <m/>
    <m/>
    <m/>
    <m/>
    <s v="Escaped Feb 12"/>
    <m/>
    <s v=""/>
    <s v=""/>
    <s v=""/>
    <s v=""/>
    <s v=""/>
    <n v="0"/>
    <n v="0"/>
    <s v="Escaped Feb 12"/>
    <n v="0"/>
    <x v="0"/>
  </r>
  <r>
    <x v="0"/>
    <x v="4"/>
    <s v="C6"/>
    <n v="9"/>
    <m/>
    <m/>
    <m/>
    <m/>
    <m/>
    <m/>
    <s v="Escaped Feb 12"/>
    <m/>
    <s v=""/>
    <s v=""/>
    <s v=""/>
    <s v=""/>
    <s v=""/>
    <n v="0"/>
    <n v="0"/>
    <s v="Escaped Feb 12"/>
    <n v="0"/>
    <x v="0"/>
  </r>
  <r>
    <x v="0"/>
    <x v="4"/>
    <s v="D1"/>
    <n v="9"/>
    <m/>
    <m/>
    <m/>
    <m/>
    <m/>
    <m/>
    <s v="Escaped Feb 12"/>
    <m/>
    <s v=""/>
    <s v=""/>
    <s v=""/>
    <s v=""/>
    <s v=""/>
    <n v="0"/>
    <n v="0"/>
    <s v="Escaped Feb 12"/>
    <n v="0"/>
    <x v="0"/>
  </r>
  <r>
    <x v="0"/>
    <x v="4"/>
    <s v="D2"/>
    <n v="9"/>
    <m/>
    <m/>
    <m/>
    <m/>
    <m/>
    <m/>
    <s v="Dead Feb 12"/>
    <m/>
    <s v=""/>
    <s v=""/>
    <s v=""/>
    <s v=""/>
    <s v=""/>
    <n v="0"/>
    <n v="0"/>
    <s v="Dead Feb 12"/>
    <n v="0"/>
    <x v="1"/>
  </r>
  <r>
    <x v="0"/>
    <x v="4"/>
    <s v="D3"/>
    <n v="9"/>
    <m/>
    <n v="12"/>
    <n v="15"/>
    <m/>
    <n v="19"/>
    <s v="M"/>
    <m/>
    <m/>
    <n v="1.5"/>
    <n v="1.5"/>
    <n v="3"/>
    <n v="2"/>
    <n v="2"/>
    <n v="10"/>
    <s v="M"/>
    <n v="0"/>
    <n v="0"/>
    <x v="2"/>
  </r>
  <r>
    <x v="0"/>
    <x v="4"/>
    <s v="D4"/>
    <n v="9"/>
    <m/>
    <m/>
    <m/>
    <m/>
    <m/>
    <m/>
    <s v="Dead Feb 17"/>
    <m/>
    <s v=""/>
    <s v=""/>
    <s v=""/>
    <s v=""/>
    <s v=""/>
    <n v="0"/>
    <n v="0"/>
    <s v="Dead Feb 17"/>
    <n v="0"/>
    <x v="1"/>
  </r>
  <r>
    <x v="0"/>
    <x v="4"/>
    <s v="D5"/>
    <n v="9"/>
    <n v="10"/>
    <n v="12"/>
    <m/>
    <m/>
    <m/>
    <m/>
    <s v="Dead Feb 15 - Ephestia contains feeder mites"/>
    <m/>
    <n v="1"/>
    <n v="2"/>
    <s v=""/>
    <s v=""/>
    <s v=""/>
    <n v="3"/>
    <n v="0"/>
    <s v="Dead Feb 15 - Ephestia contains feeder mites"/>
    <n v="0"/>
    <x v="1"/>
  </r>
  <r>
    <x v="0"/>
    <x v="4"/>
    <s v="D6"/>
    <n v="9"/>
    <m/>
    <m/>
    <m/>
    <m/>
    <m/>
    <m/>
    <s v="Dead Feb 10"/>
    <m/>
    <s v=""/>
    <s v=""/>
    <s v=""/>
    <s v=""/>
    <s v=""/>
    <n v="0"/>
    <n v="0"/>
    <s v="Dead Feb 10"/>
    <n v="0"/>
    <x v="1"/>
  </r>
  <r>
    <x v="0"/>
    <x v="5"/>
    <s v="A1"/>
    <n v="9"/>
    <n v="10"/>
    <m/>
    <m/>
    <m/>
    <m/>
    <m/>
    <s v="Dead Feb 15"/>
    <m/>
    <n v="1"/>
    <s v=""/>
    <s v=""/>
    <s v=""/>
    <s v=""/>
    <n v="1"/>
    <n v="0"/>
    <s v="Dead Feb 15"/>
    <n v="0"/>
    <x v="1"/>
  </r>
  <r>
    <x v="0"/>
    <x v="5"/>
    <s v="A2"/>
    <n v="9"/>
    <m/>
    <m/>
    <m/>
    <m/>
    <m/>
    <m/>
    <s v="Dead Feb 15"/>
    <m/>
    <s v=""/>
    <s v=""/>
    <s v=""/>
    <s v=""/>
    <s v=""/>
    <n v="0"/>
    <n v="0"/>
    <s v="Dead Feb 15"/>
    <n v="0"/>
    <x v="1"/>
  </r>
  <r>
    <x v="0"/>
    <x v="5"/>
    <s v="A3"/>
    <n v="9"/>
    <m/>
    <m/>
    <m/>
    <m/>
    <m/>
    <m/>
    <s v="Dead Feb 10- Ephestia"/>
    <m/>
    <s v=""/>
    <s v=""/>
    <s v=""/>
    <s v=""/>
    <s v=""/>
    <n v="0"/>
    <n v="0"/>
    <s v="Dead Feb 10- Ephestia"/>
    <n v="0"/>
    <x v="1"/>
  </r>
  <r>
    <x v="0"/>
    <x v="5"/>
    <s v="A4"/>
    <n v="9"/>
    <m/>
    <m/>
    <m/>
    <m/>
    <m/>
    <m/>
    <s v="Escaped Feb 11"/>
    <m/>
    <s v=""/>
    <s v=""/>
    <s v=""/>
    <s v=""/>
    <s v=""/>
    <n v="0"/>
    <n v="0"/>
    <s v="Escaped Feb 11"/>
    <n v="0"/>
    <x v="0"/>
  </r>
  <r>
    <x v="0"/>
    <x v="5"/>
    <s v="A5"/>
    <n v="9"/>
    <n v="10"/>
    <m/>
    <n v="15"/>
    <n v="19"/>
    <m/>
    <m/>
    <s v="dead feb 22 - agar"/>
    <m/>
    <n v="1"/>
    <n v="2.5"/>
    <n v="2.5"/>
    <n v="4"/>
    <s v=""/>
    <n v="10"/>
    <n v="0"/>
    <s v="dead feb 22 - agar"/>
    <n v="0"/>
    <x v="1"/>
  </r>
  <r>
    <x v="0"/>
    <x v="5"/>
    <s v="A6"/>
    <n v="10"/>
    <n v="11"/>
    <n v="15"/>
    <n v="16"/>
    <m/>
    <m/>
    <m/>
    <s v="dead feb 22"/>
    <m/>
    <n v="1"/>
    <n v="4"/>
    <n v="1"/>
    <s v=""/>
    <s v=""/>
    <n v="6"/>
    <n v="0"/>
    <s v="dead feb 22"/>
    <n v="0"/>
    <x v="1"/>
  </r>
  <r>
    <x v="0"/>
    <x v="5"/>
    <s v="B1"/>
    <n v="11"/>
    <m/>
    <n v="15"/>
    <m/>
    <m/>
    <m/>
    <m/>
    <s v="Escaped Feb 17"/>
    <m/>
    <n v="2"/>
    <n v="2"/>
    <s v=""/>
    <s v=""/>
    <s v=""/>
    <n v="4"/>
    <n v="0"/>
    <s v="Escaped Feb 17"/>
    <n v="0"/>
    <x v="0"/>
  </r>
  <r>
    <x v="0"/>
    <x v="5"/>
    <s v="B2"/>
    <n v="11"/>
    <m/>
    <m/>
    <m/>
    <m/>
    <m/>
    <m/>
    <s v="Escaped Feb 11"/>
    <m/>
    <s v=""/>
    <s v=""/>
    <s v=""/>
    <s v=""/>
    <s v=""/>
    <n v="0"/>
    <n v="0"/>
    <s v="Escaped Feb 11"/>
    <n v="0"/>
    <x v="0"/>
  </r>
  <r>
    <x v="0"/>
    <x v="5"/>
    <s v="B3"/>
    <n v="11"/>
    <n v="11"/>
    <m/>
    <n v="15"/>
    <n v="18"/>
    <n v="26"/>
    <s v="M"/>
    <m/>
    <s v="if this individual molted from N1 to N2 on the same day, then the N1 must have lasted less than 1 but more than 0 days, so 0.5 days is assumed"/>
    <n v="0.5"/>
    <n v="2"/>
    <n v="2"/>
    <n v="3"/>
    <n v="8"/>
    <n v="15.5"/>
    <s v="M"/>
    <n v="0"/>
    <s v="if this individual molted from N1 to N2 on the same day, then the N1 must have lasted less than 1 but more than 0 days, so 0.5 days is assumed"/>
    <x v="2"/>
  </r>
  <r>
    <x v="0"/>
    <x v="5"/>
    <s v="B4"/>
    <n v="10"/>
    <n v="11"/>
    <m/>
    <m/>
    <m/>
    <m/>
    <m/>
    <s v="Dead Feb 15"/>
    <m/>
    <n v="1"/>
    <s v=""/>
    <s v=""/>
    <s v=""/>
    <s v=""/>
    <n v="1"/>
    <n v="0"/>
    <s v="Dead Feb 15"/>
    <n v="0"/>
    <x v="1"/>
  </r>
  <r>
    <x v="0"/>
    <x v="5"/>
    <s v="B5"/>
    <n v="10"/>
    <m/>
    <n v="15"/>
    <n v="16"/>
    <n v="19"/>
    <n v="27"/>
    <s v="F"/>
    <s v="Escape Feb 17"/>
    <s v="notes said &quot;Escaped Feb 17&quot; on paper and excel, but also says adult emerged on 22 and F and has tibia length so included"/>
    <n v="2.5"/>
    <n v="2.5"/>
    <n v="1"/>
    <n v="3"/>
    <n v="8"/>
    <n v="17"/>
    <s v="F"/>
    <s v="Escape Feb 17"/>
    <s v="notes said &quot;Escaped Feb 17&quot; on paper and excel, but also says adult emerged on 22 and F and has tibia length so included"/>
    <x v="2"/>
  </r>
  <r>
    <x v="0"/>
    <x v="5"/>
    <s v="B6"/>
    <n v="10"/>
    <m/>
    <n v="15"/>
    <n v="16"/>
    <n v="22"/>
    <n v="28"/>
    <s v="M"/>
    <m/>
    <m/>
    <n v="2.5"/>
    <n v="2.5"/>
    <n v="1"/>
    <n v="6"/>
    <n v="6"/>
    <n v="18"/>
    <s v="M"/>
    <n v="0"/>
    <n v="0"/>
    <x v="2"/>
  </r>
  <r>
    <x v="0"/>
    <x v="5"/>
    <s v="C1"/>
    <n v="11"/>
    <n v="11"/>
    <m/>
    <m/>
    <m/>
    <m/>
    <m/>
    <s v="Escaped Feb 15"/>
    <s v="if this individual molted from N1 to N2 on the same day, then the N1 must have lasted less than 1 but more than 0 days, so 0.5 days is assumed"/>
    <n v="0.5"/>
    <s v=""/>
    <s v=""/>
    <s v=""/>
    <s v=""/>
    <n v="0.5"/>
    <n v="0"/>
    <s v="Escaped Feb 15"/>
    <s v="if this individual molted from N1 to N2 on the same day, then the N1 must have lasted less than 1 but more than 0 days, so 0.5 days is assumed"/>
    <x v="0"/>
  </r>
  <r>
    <x v="0"/>
    <x v="5"/>
    <s v="C2"/>
    <n v="11"/>
    <n v="11"/>
    <n v="15"/>
    <n v="16"/>
    <n v="18"/>
    <m/>
    <m/>
    <s v="dead feb 25"/>
    <s v="if this individual molted from N1 to N2 on the same day, then the N1 must have lasted less than 1 but more than 0 days, so 0.5 days is assumed"/>
    <n v="0.5"/>
    <n v="4"/>
    <n v="1"/>
    <n v="2"/>
    <s v=""/>
    <n v="7.5"/>
    <n v="0"/>
    <s v="dead feb 25"/>
    <s v="if this individual molted from N1 to N2 on the same day, then the N1 must have lasted less than 1 but more than 0 days, so 0.5 days is assumed"/>
    <x v="1"/>
  </r>
  <r>
    <x v="0"/>
    <x v="5"/>
    <s v="C3"/>
    <n v="11"/>
    <n v="11"/>
    <m/>
    <m/>
    <m/>
    <m/>
    <m/>
    <s v="Escaped Feb 15"/>
    <s v="if this individual molted from N1 to N2 on the same day, then the N1 must have lasted less than 1 but more than 0 days, so 0.5 days is assumed"/>
    <n v="0.5"/>
    <s v=""/>
    <s v=""/>
    <s v=""/>
    <s v=""/>
    <n v="0.5"/>
    <n v="0"/>
    <s v="Escaped Feb 15"/>
    <s v="if this individual molted from N1 to N2 on the same day, then the N1 must have lasted less than 1 but more than 0 days, so 0.5 days is assumed"/>
    <x v="0"/>
  </r>
  <r>
    <x v="0"/>
    <x v="5"/>
    <s v="C4"/>
    <n v="10"/>
    <m/>
    <m/>
    <m/>
    <m/>
    <m/>
    <m/>
    <s v="Dead Feb 15"/>
    <m/>
    <s v=""/>
    <s v=""/>
    <s v=""/>
    <s v=""/>
    <s v=""/>
    <n v="0"/>
    <n v="0"/>
    <s v="Dead Feb 15"/>
    <n v="0"/>
    <x v="1"/>
  </r>
  <r>
    <x v="0"/>
    <x v="5"/>
    <s v="C5"/>
    <n v="10"/>
    <m/>
    <m/>
    <n v="15"/>
    <m/>
    <m/>
    <m/>
    <s v="Escaped Feb 18"/>
    <m/>
    <n v="1.6666666666666667"/>
    <n v="1.6666666666666667"/>
    <n v="1.6666666666666667"/>
    <s v=""/>
    <s v=""/>
    <n v="5"/>
    <n v="0"/>
    <s v="Escaped Feb 18"/>
    <n v="0"/>
    <x v="0"/>
  </r>
  <r>
    <x v="0"/>
    <x v="5"/>
    <s v="C6"/>
    <n v="10"/>
    <m/>
    <n v="11"/>
    <n v="16"/>
    <n v="19"/>
    <n v="27"/>
    <s v="F"/>
    <m/>
    <m/>
    <n v="0.5"/>
    <n v="0.5"/>
    <n v="5"/>
    <n v="3"/>
    <n v="8"/>
    <n v="17"/>
    <s v="F"/>
    <n v="0"/>
    <n v="0"/>
    <x v="2"/>
  </r>
  <r>
    <x v="0"/>
    <x v="5"/>
    <s v="D1"/>
    <n v="11"/>
    <m/>
    <m/>
    <m/>
    <m/>
    <m/>
    <m/>
    <s v="Escaped Feb 11"/>
    <m/>
    <s v=""/>
    <s v=""/>
    <s v=""/>
    <s v=""/>
    <s v=""/>
    <n v="0"/>
    <n v="0"/>
    <s v="Escaped Feb 11"/>
    <n v="0"/>
    <x v="0"/>
  </r>
  <r>
    <x v="0"/>
    <x v="5"/>
    <s v="D2"/>
    <n v="11"/>
    <m/>
    <n v="15"/>
    <n v="17"/>
    <n v="20"/>
    <n v="4"/>
    <s v="M"/>
    <m/>
    <m/>
    <n v="2"/>
    <n v="2"/>
    <n v="2"/>
    <n v="3"/>
    <n v="13"/>
    <n v="22"/>
    <s v="M"/>
    <n v="0"/>
    <n v="0"/>
    <x v="2"/>
  </r>
  <r>
    <x v="0"/>
    <x v="5"/>
    <s v="D3"/>
    <n v="10"/>
    <n v="11"/>
    <m/>
    <m/>
    <m/>
    <m/>
    <m/>
    <s v="Escape Feb 15"/>
    <m/>
    <n v="1"/>
    <s v=""/>
    <s v=""/>
    <s v=""/>
    <s v=""/>
    <n v="1"/>
    <n v="0"/>
    <s v="Escape Feb 15"/>
    <n v="0"/>
    <x v="0"/>
  </r>
  <r>
    <x v="0"/>
    <x v="5"/>
    <s v="D4"/>
    <n v="10"/>
    <n v="11"/>
    <m/>
    <m/>
    <m/>
    <m/>
    <m/>
    <s v="Escape Feb 15"/>
    <m/>
    <n v="1"/>
    <s v=""/>
    <s v=""/>
    <s v=""/>
    <s v=""/>
    <n v="1"/>
    <n v="0"/>
    <s v="Escape Feb 15"/>
    <n v="0"/>
    <x v="0"/>
  </r>
  <r>
    <x v="0"/>
    <x v="5"/>
    <s v="D5"/>
    <n v="10"/>
    <n v="11"/>
    <m/>
    <n v="15"/>
    <m/>
    <m/>
    <m/>
    <s v="Escape Feb 16"/>
    <m/>
    <n v="1"/>
    <n v="2"/>
    <n v="2"/>
    <s v=""/>
    <s v=""/>
    <n v="5"/>
    <n v="0"/>
    <s v="Escape Feb 16"/>
    <n v="0"/>
    <x v="0"/>
  </r>
  <r>
    <x v="0"/>
    <x v="5"/>
    <s v="D6"/>
    <n v="10"/>
    <m/>
    <m/>
    <m/>
    <m/>
    <m/>
    <m/>
    <s v="Escape Feb 15"/>
    <m/>
    <s v=""/>
    <s v=""/>
    <s v=""/>
    <s v=""/>
    <s v=""/>
    <n v="0"/>
    <n v="0"/>
    <s v="Escape Feb 15"/>
    <n v="0"/>
    <x v="0"/>
  </r>
  <r>
    <x v="0"/>
    <x v="6"/>
    <s v="A1"/>
    <n v="9"/>
    <m/>
    <n v="12"/>
    <m/>
    <m/>
    <m/>
    <m/>
    <s v="Escaped Feb 15"/>
    <s v="on paper has &quot;?&quot; in N2"/>
    <n v="1.5"/>
    <n v="1.5"/>
    <s v=""/>
    <s v=""/>
    <s v=""/>
    <n v="3"/>
    <n v="0"/>
    <s v="Escaped Feb 15"/>
    <s v="on paper has &quot;?&quot; in N2"/>
    <x v="0"/>
  </r>
  <r>
    <x v="0"/>
    <x v="6"/>
    <s v="A2"/>
    <n v="9"/>
    <m/>
    <n v="12"/>
    <n v="16"/>
    <n v="19"/>
    <m/>
    <m/>
    <s v="dead feb 26"/>
    <s v="on paper has &quot;?&quot; in N2"/>
    <n v="1.5"/>
    <n v="1.5"/>
    <n v="4"/>
    <n v="3"/>
    <s v=""/>
    <n v="10"/>
    <n v="0"/>
    <s v="dead feb 26"/>
    <s v="on paper has &quot;?&quot; in N2"/>
    <x v="1"/>
  </r>
  <r>
    <x v="0"/>
    <x v="6"/>
    <s v="A3"/>
    <n v="9"/>
    <m/>
    <n v="12"/>
    <m/>
    <n v="15"/>
    <m/>
    <m/>
    <s v="Dead Feb 15"/>
    <s v="had 10 in N2 but not on paper"/>
    <n v="1.5"/>
    <n v="1.5"/>
    <n v="1.5"/>
    <n v="1.5"/>
    <s v=""/>
    <n v="6"/>
    <n v="0"/>
    <s v="Dead Feb 15"/>
    <s v="had 10 in N2 but not on paper"/>
    <x v="1"/>
  </r>
  <r>
    <x v="0"/>
    <x v="6"/>
    <s v="A4"/>
    <n v="9"/>
    <n v="10"/>
    <n v="15"/>
    <m/>
    <m/>
    <m/>
    <m/>
    <s v="Dead Feb 16"/>
    <m/>
    <n v="1"/>
    <n v="5"/>
    <s v=""/>
    <s v=""/>
    <s v=""/>
    <n v="6"/>
    <n v="0"/>
    <s v="Dead Feb 16"/>
    <n v="0"/>
    <x v="1"/>
  </r>
  <r>
    <x v="0"/>
    <x v="6"/>
    <s v="A5"/>
    <n v="9"/>
    <m/>
    <n v="12"/>
    <n v="16"/>
    <m/>
    <m/>
    <m/>
    <s v="Dead Feb 16"/>
    <s v="had 10 in N2 but not on paper"/>
    <n v="1.5"/>
    <n v="1.5"/>
    <n v="4"/>
    <s v=""/>
    <s v=""/>
    <n v="7"/>
    <n v="0"/>
    <s v="Dead Feb 16"/>
    <s v="had 10 in N2 but not on paper"/>
    <x v="1"/>
  </r>
  <r>
    <x v="0"/>
    <x v="6"/>
    <s v="A6"/>
    <n v="9"/>
    <m/>
    <n v="12"/>
    <m/>
    <m/>
    <m/>
    <m/>
    <s v="Dead Feb 15"/>
    <s v="had 10 in N2 but not on paper"/>
    <n v="1.5"/>
    <n v="1.5"/>
    <s v=""/>
    <s v=""/>
    <s v=""/>
    <n v="3"/>
    <n v="0"/>
    <s v="Dead Feb 15"/>
    <s v="had 10 in N2 but not on paper"/>
    <x v="1"/>
  </r>
  <r>
    <x v="0"/>
    <x v="6"/>
    <s v="B1"/>
    <n v="9"/>
    <m/>
    <m/>
    <m/>
    <m/>
    <m/>
    <m/>
    <s v="Escape Feb 12"/>
    <m/>
    <s v=""/>
    <s v=""/>
    <s v=""/>
    <s v=""/>
    <s v=""/>
    <n v="0"/>
    <n v="0"/>
    <s v="Escape Feb 12"/>
    <n v="0"/>
    <x v="0"/>
  </r>
  <r>
    <x v="0"/>
    <x v="6"/>
    <s v="B2"/>
    <n v="9"/>
    <m/>
    <n v="12"/>
    <n v="16"/>
    <m/>
    <m/>
    <m/>
    <s v="Dead Feb 19"/>
    <m/>
    <n v="1.5"/>
    <n v="1.5"/>
    <n v="4"/>
    <s v=""/>
    <s v=""/>
    <n v="7"/>
    <n v="0"/>
    <s v="Dead Feb 19"/>
    <n v="0"/>
    <x v="1"/>
  </r>
  <r>
    <x v="0"/>
    <x v="6"/>
    <s v="B3"/>
    <n v="9"/>
    <n v="10"/>
    <n v="12"/>
    <m/>
    <m/>
    <m/>
    <m/>
    <s v="Dead Feb 15"/>
    <m/>
    <n v="1"/>
    <n v="2"/>
    <s v=""/>
    <s v=""/>
    <s v=""/>
    <n v="3"/>
    <n v="0"/>
    <s v="Dead Feb 15"/>
    <n v="0"/>
    <x v="1"/>
  </r>
  <r>
    <x v="0"/>
    <x v="6"/>
    <s v="B4"/>
    <n v="9"/>
    <n v="10"/>
    <n v="12"/>
    <m/>
    <m/>
    <m/>
    <m/>
    <s v="Dead Feb 15"/>
    <m/>
    <n v="1"/>
    <n v="2"/>
    <s v=""/>
    <s v=""/>
    <s v=""/>
    <n v="3"/>
    <n v="0"/>
    <s v="Dead Feb 15"/>
    <n v="0"/>
    <x v="1"/>
  </r>
  <r>
    <x v="0"/>
    <x v="6"/>
    <s v="B5"/>
    <n v="9"/>
    <n v="10"/>
    <n v="12"/>
    <m/>
    <m/>
    <m/>
    <m/>
    <s v="Dead Feb 16"/>
    <m/>
    <n v="1"/>
    <n v="2"/>
    <s v=""/>
    <s v=""/>
    <s v=""/>
    <n v="3"/>
    <n v="0"/>
    <s v="Dead Feb 16"/>
    <n v="0"/>
    <x v="1"/>
  </r>
  <r>
    <x v="0"/>
    <x v="6"/>
    <s v="B6"/>
    <n v="9"/>
    <n v="10"/>
    <n v="12"/>
    <m/>
    <m/>
    <m/>
    <m/>
    <s v="Dead Feb 16"/>
    <m/>
    <n v="1"/>
    <n v="2"/>
    <s v=""/>
    <s v=""/>
    <s v=""/>
    <n v="3"/>
    <n v="0"/>
    <s v="Dead Feb 16"/>
    <n v="0"/>
    <x v="1"/>
  </r>
  <r>
    <x v="0"/>
    <x v="6"/>
    <s v="C1"/>
    <n v="9"/>
    <m/>
    <n v="12"/>
    <m/>
    <m/>
    <m/>
    <m/>
    <s v="Dead Feb 15"/>
    <s v="had 10 in N2 but not on paper"/>
    <n v="1.5"/>
    <n v="1.5"/>
    <s v=""/>
    <s v=""/>
    <s v=""/>
    <n v="3"/>
    <n v="0"/>
    <s v="Dead Feb 15"/>
    <s v="had 10 in N2 but not on paper"/>
    <x v="1"/>
  </r>
  <r>
    <x v="0"/>
    <x v="6"/>
    <s v="C2"/>
    <n v="9"/>
    <m/>
    <n v="12"/>
    <m/>
    <m/>
    <m/>
    <m/>
    <s v="Dead Feb 15"/>
    <s v="had 10 in N2 but not on paper"/>
    <n v="1.5"/>
    <n v="1.5"/>
    <s v=""/>
    <s v=""/>
    <s v=""/>
    <n v="3"/>
    <n v="0"/>
    <s v="Dead Feb 15"/>
    <s v="had 10 in N2 but not on paper"/>
    <x v="1"/>
  </r>
  <r>
    <x v="0"/>
    <x v="6"/>
    <s v="C3"/>
    <n v="9"/>
    <m/>
    <n v="12"/>
    <m/>
    <m/>
    <m/>
    <m/>
    <s v="Dead Feb 15"/>
    <s v="had 10 in N2 but not on paper"/>
    <n v="1.5"/>
    <n v="1.5"/>
    <s v=""/>
    <s v=""/>
    <s v=""/>
    <n v="3"/>
    <n v="0"/>
    <s v="Dead Feb 15"/>
    <s v="had 10 in N2 but not on paper"/>
    <x v="1"/>
  </r>
  <r>
    <x v="0"/>
    <x v="6"/>
    <s v="C4"/>
    <n v="9"/>
    <m/>
    <n v="12"/>
    <m/>
    <m/>
    <m/>
    <m/>
    <s v="Dead Feb 15"/>
    <s v="had 10 in N2 but not on paper"/>
    <n v="1.5"/>
    <n v="1.5"/>
    <s v=""/>
    <s v=""/>
    <s v=""/>
    <n v="3"/>
    <n v="0"/>
    <s v="Dead Feb 15"/>
    <s v="had 10 in N2 but not on paper"/>
    <x v="1"/>
  </r>
  <r>
    <x v="0"/>
    <x v="6"/>
    <s v="C5"/>
    <n v="9"/>
    <m/>
    <m/>
    <m/>
    <m/>
    <m/>
    <m/>
    <s v="Escaped Feb 10"/>
    <m/>
    <s v=""/>
    <s v=""/>
    <s v=""/>
    <s v=""/>
    <s v=""/>
    <n v="0"/>
    <n v="0"/>
    <s v="Escaped Feb 10"/>
    <n v="0"/>
    <x v="0"/>
  </r>
  <r>
    <x v="0"/>
    <x v="6"/>
    <s v="C6"/>
    <n v="9"/>
    <m/>
    <m/>
    <m/>
    <m/>
    <m/>
    <m/>
    <s v="Escaped Feb 12"/>
    <m/>
    <s v=""/>
    <s v=""/>
    <s v=""/>
    <s v=""/>
    <s v=""/>
    <n v="0"/>
    <n v="0"/>
    <s v="Escaped Feb 12"/>
    <n v="0"/>
    <x v="0"/>
  </r>
  <r>
    <x v="0"/>
    <x v="6"/>
    <s v="D1"/>
    <n v="9"/>
    <m/>
    <m/>
    <m/>
    <m/>
    <m/>
    <m/>
    <s v="Escaped Feb 12"/>
    <m/>
    <s v=""/>
    <s v=""/>
    <s v=""/>
    <s v=""/>
    <s v=""/>
    <n v="0"/>
    <n v="0"/>
    <s v="Escaped Feb 12"/>
    <n v="0"/>
    <x v="0"/>
  </r>
  <r>
    <x v="0"/>
    <x v="6"/>
    <s v="D2"/>
    <n v="9"/>
    <m/>
    <m/>
    <m/>
    <m/>
    <m/>
    <m/>
    <s v="Dead Feb 12 - On Sticky"/>
    <m/>
    <s v=""/>
    <s v=""/>
    <s v=""/>
    <s v=""/>
    <s v=""/>
    <n v="0"/>
    <n v="0"/>
    <s v="Dead Feb 12 - On Sticky"/>
    <n v="0"/>
    <x v="1"/>
  </r>
  <r>
    <x v="0"/>
    <x v="6"/>
    <s v="D3"/>
    <n v="9"/>
    <n v="10"/>
    <n v="12"/>
    <m/>
    <m/>
    <m/>
    <m/>
    <s v="Dead Feb 15"/>
    <m/>
    <n v="1"/>
    <n v="2"/>
    <s v=""/>
    <s v=""/>
    <s v=""/>
    <n v="3"/>
    <n v="0"/>
    <s v="Dead Feb 15"/>
    <n v="0"/>
    <x v="1"/>
  </r>
  <r>
    <x v="0"/>
    <x v="6"/>
    <s v="D4"/>
    <n v="9"/>
    <m/>
    <m/>
    <m/>
    <m/>
    <m/>
    <m/>
    <s v="Dead Feb 12"/>
    <m/>
    <s v=""/>
    <s v=""/>
    <s v=""/>
    <s v=""/>
    <s v=""/>
    <n v="0"/>
    <n v="0"/>
    <s v="Dead Feb 12"/>
    <n v="0"/>
    <x v="1"/>
  </r>
  <r>
    <x v="0"/>
    <x v="6"/>
    <s v="D5"/>
    <n v="9"/>
    <m/>
    <m/>
    <m/>
    <m/>
    <m/>
    <m/>
    <s v="Escaped Feb 12"/>
    <m/>
    <s v=""/>
    <s v=""/>
    <s v=""/>
    <s v=""/>
    <s v=""/>
    <n v="0"/>
    <n v="0"/>
    <s v="Escaped Feb 12"/>
    <n v="0"/>
    <x v="0"/>
  </r>
  <r>
    <x v="0"/>
    <x v="6"/>
    <s v="D6"/>
    <n v="9"/>
    <n v="10"/>
    <n v="12"/>
    <m/>
    <m/>
    <m/>
    <m/>
    <s v="Dead Feb 15"/>
    <m/>
    <n v="1"/>
    <n v="2"/>
    <s v=""/>
    <s v=""/>
    <s v=""/>
    <n v="3"/>
    <n v="0"/>
    <s v="Dead Feb 15"/>
    <n v="0"/>
    <x v="1"/>
  </r>
  <r>
    <x v="0"/>
    <x v="7"/>
    <s v="A1"/>
    <n v="11"/>
    <n v="12"/>
    <m/>
    <m/>
    <m/>
    <m/>
    <m/>
    <s v="Dead Feb 15"/>
    <s v="&quot;light changed feb 18&quot; above this section on paper, and &quot;condensation blocks air holes&quot; below this section"/>
    <n v="1"/>
    <s v=""/>
    <s v=""/>
    <s v=""/>
    <s v=""/>
    <n v="1"/>
    <n v="0"/>
    <s v="Dead Feb 15"/>
    <s v="&quot;light changed feb 18&quot; above this section on paper, and &quot;condensation blocks air holes&quot; below this section"/>
    <x v="1"/>
  </r>
  <r>
    <x v="0"/>
    <x v="7"/>
    <s v="A2"/>
    <n v="11"/>
    <m/>
    <m/>
    <m/>
    <m/>
    <m/>
    <m/>
    <s v="Escaped Feb 12"/>
    <m/>
    <s v=""/>
    <s v=""/>
    <s v=""/>
    <s v=""/>
    <s v=""/>
    <n v="0"/>
    <n v="0"/>
    <s v="Escaped Feb 12"/>
    <n v="0"/>
    <x v="0"/>
  </r>
  <r>
    <x v="0"/>
    <x v="7"/>
    <s v="A3"/>
    <n v="11"/>
    <m/>
    <n v="12"/>
    <m/>
    <m/>
    <m/>
    <m/>
    <s v="Dead Feb 16"/>
    <m/>
    <n v="0.5"/>
    <n v="0.5"/>
    <s v=""/>
    <s v=""/>
    <s v=""/>
    <n v="1"/>
    <n v="0"/>
    <s v="Dead Feb 16"/>
    <n v="0"/>
    <x v="1"/>
  </r>
  <r>
    <x v="0"/>
    <x v="7"/>
    <s v="A4"/>
    <n v="11"/>
    <m/>
    <n v="12"/>
    <m/>
    <m/>
    <m/>
    <m/>
    <s v="Dead Feb 15"/>
    <m/>
    <n v="0.5"/>
    <n v="0.5"/>
    <s v=""/>
    <s v=""/>
    <s v=""/>
    <n v="1"/>
    <n v="0"/>
    <s v="Dead Feb 15"/>
    <n v="0"/>
    <x v="1"/>
  </r>
  <r>
    <x v="0"/>
    <x v="7"/>
    <s v="A5"/>
    <n v="11"/>
    <n v="12"/>
    <m/>
    <n v="15"/>
    <m/>
    <m/>
    <m/>
    <s v="Dead Feb 16"/>
    <m/>
    <n v="1"/>
    <n v="1.5"/>
    <n v="1.5"/>
    <s v=""/>
    <s v=""/>
    <n v="4"/>
    <n v="0"/>
    <s v="Dead Feb 16"/>
    <n v="0"/>
    <x v="1"/>
  </r>
  <r>
    <x v="0"/>
    <x v="7"/>
    <s v="A6"/>
    <n v="11"/>
    <n v="12"/>
    <m/>
    <m/>
    <m/>
    <m/>
    <m/>
    <s v="Dead Feb 15"/>
    <m/>
    <n v="1"/>
    <s v=""/>
    <s v=""/>
    <s v=""/>
    <s v=""/>
    <n v="1"/>
    <n v="0"/>
    <s v="Dead Feb 15"/>
    <n v="0"/>
    <x v="1"/>
  </r>
  <r>
    <x v="0"/>
    <x v="7"/>
    <s v="B1"/>
    <n v="11"/>
    <n v="12"/>
    <n v="16"/>
    <n v="18"/>
    <n v="20"/>
    <m/>
    <m/>
    <s v="dead feb 29"/>
    <m/>
    <n v="1"/>
    <n v="4"/>
    <n v="2"/>
    <n v="2"/>
    <s v=""/>
    <n v="9"/>
    <n v="0"/>
    <s v="dead feb 29"/>
    <n v="0"/>
    <x v="1"/>
  </r>
  <r>
    <x v="0"/>
    <x v="7"/>
    <s v="B2"/>
    <n v="11"/>
    <n v="12"/>
    <n v="15"/>
    <m/>
    <m/>
    <m/>
    <m/>
    <s v="Dead Feb 15"/>
    <m/>
    <n v="1"/>
    <n v="3"/>
    <s v=""/>
    <s v=""/>
    <s v=""/>
    <n v="4"/>
    <n v="0"/>
    <s v="Dead Feb 15"/>
    <n v="0"/>
    <x v="1"/>
  </r>
  <r>
    <x v="0"/>
    <x v="7"/>
    <s v="B3"/>
    <n v="11"/>
    <n v="12"/>
    <n v="15"/>
    <m/>
    <m/>
    <m/>
    <m/>
    <s v="Dead Feb 16"/>
    <m/>
    <n v="1"/>
    <n v="3"/>
    <s v=""/>
    <s v=""/>
    <s v=""/>
    <n v="4"/>
    <n v="0"/>
    <s v="Dead Feb 16"/>
    <n v="0"/>
    <x v="1"/>
  </r>
  <r>
    <x v="0"/>
    <x v="7"/>
    <s v="B4"/>
    <n v="11"/>
    <n v="12"/>
    <m/>
    <m/>
    <m/>
    <m/>
    <m/>
    <s v="Dead Feb 15"/>
    <m/>
    <n v="1"/>
    <s v=""/>
    <s v=""/>
    <s v=""/>
    <s v=""/>
    <n v="1"/>
    <n v="0"/>
    <s v="Dead Feb 15"/>
    <n v="0"/>
    <x v="1"/>
  </r>
  <r>
    <x v="0"/>
    <x v="7"/>
    <s v="B5"/>
    <n v="11"/>
    <m/>
    <m/>
    <m/>
    <m/>
    <m/>
    <m/>
    <s v="Dead Feb 15"/>
    <m/>
    <s v=""/>
    <s v=""/>
    <s v=""/>
    <s v=""/>
    <s v=""/>
    <n v="0"/>
    <n v="0"/>
    <s v="Dead Feb 15"/>
    <n v="0"/>
    <x v="1"/>
  </r>
  <r>
    <x v="0"/>
    <x v="7"/>
    <s v="B6"/>
    <n v="11"/>
    <m/>
    <n v="12"/>
    <m/>
    <m/>
    <m/>
    <m/>
    <s v="Dead Feb 15"/>
    <m/>
    <n v="0.5"/>
    <n v="0.5"/>
    <s v=""/>
    <s v=""/>
    <s v=""/>
    <n v="1"/>
    <n v="0"/>
    <s v="Dead Feb 15"/>
    <n v="0"/>
    <x v="1"/>
  </r>
  <r>
    <x v="0"/>
    <x v="7"/>
    <s v="C1"/>
    <n v="11"/>
    <m/>
    <m/>
    <m/>
    <m/>
    <m/>
    <m/>
    <s v="Escaped Feb 12"/>
    <m/>
    <s v=""/>
    <s v=""/>
    <s v=""/>
    <s v=""/>
    <s v=""/>
    <n v="0"/>
    <n v="0"/>
    <s v="Escaped Feb 12"/>
    <n v="0"/>
    <x v="0"/>
  </r>
  <r>
    <x v="0"/>
    <x v="7"/>
    <s v="C2"/>
    <n v="11"/>
    <m/>
    <n v="12"/>
    <n v="17"/>
    <n v="20"/>
    <m/>
    <m/>
    <s v="escaped march 1"/>
    <m/>
    <n v="0.5"/>
    <n v="0.5"/>
    <n v="5"/>
    <n v="3"/>
    <s v=""/>
    <n v="9"/>
    <n v="0"/>
    <s v="escaped march 1"/>
    <n v="0"/>
    <x v="0"/>
  </r>
  <r>
    <x v="0"/>
    <x v="7"/>
    <s v="C3"/>
    <n v="11"/>
    <m/>
    <m/>
    <m/>
    <m/>
    <m/>
    <m/>
    <s v="Escaped Feb 12"/>
    <m/>
    <s v=""/>
    <s v=""/>
    <s v=""/>
    <s v=""/>
    <s v=""/>
    <n v="0"/>
    <n v="0"/>
    <s v="Escaped Feb 12"/>
    <n v="0"/>
    <x v="0"/>
  </r>
  <r>
    <x v="0"/>
    <x v="7"/>
    <s v="C4"/>
    <n v="11"/>
    <n v="12"/>
    <m/>
    <m/>
    <m/>
    <m/>
    <m/>
    <s v="Dead Feb 15"/>
    <m/>
    <n v="1"/>
    <s v=""/>
    <s v=""/>
    <s v=""/>
    <s v=""/>
    <n v="1"/>
    <n v="0"/>
    <s v="Dead Feb 15"/>
    <n v="0"/>
    <x v="1"/>
  </r>
  <r>
    <x v="0"/>
    <x v="7"/>
    <s v="C5"/>
    <n v="11"/>
    <n v="12"/>
    <n v="15"/>
    <m/>
    <m/>
    <m/>
    <m/>
    <s v="Dead Feb 15"/>
    <m/>
    <n v="1"/>
    <n v="3"/>
    <s v=""/>
    <s v=""/>
    <s v=""/>
    <n v="4"/>
    <n v="0"/>
    <s v="Dead Feb 15"/>
    <n v="0"/>
    <x v="1"/>
  </r>
  <r>
    <x v="0"/>
    <x v="7"/>
    <s v="C6"/>
    <n v="11"/>
    <n v="12"/>
    <m/>
    <m/>
    <m/>
    <m/>
    <m/>
    <s v="Dead Feb 16"/>
    <m/>
    <n v="1"/>
    <s v=""/>
    <s v=""/>
    <s v=""/>
    <s v=""/>
    <n v="1"/>
    <n v="0"/>
    <s v="Dead Feb 16"/>
    <n v="0"/>
    <x v="1"/>
  </r>
  <r>
    <x v="0"/>
    <x v="7"/>
    <s v="D1"/>
    <n v="11"/>
    <m/>
    <n v="12"/>
    <m/>
    <m/>
    <m/>
    <m/>
    <s v="Dead Feb 15"/>
    <m/>
    <n v="0.5"/>
    <n v="0.5"/>
    <s v=""/>
    <s v=""/>
    <s v=""/>
    <n v="1"/>
    <n v="0"/>
    <s v="Dead Feb 15"/>
    <n v="0"/>
    <x v="1"/>
  </r>
  <r>
    <x v="0"/>
    <x v="7"/>
    <s v="D2"/>
    <n v="11"/>
    <n v="12"/>
    <n v="16"/>
    <m/>
    <n v="15"/>
    <m/>
    <m/>
    <s v="Dead Feb 17"/>
    <s v="Impossible arrangement of dates"/>
    <n v="1"/>
    <n v="4"/>
    <s v=""/>
    <n v="0"/>
    <s v=""/>
    <n v="5"/>
    <n v="0"/>
    <s v="Dead Feb 17"/>
    <s v="Impossible arrangement of dates"/>
    <x v="1"/>
  </r>
  <r>
    <x v="0"/>
    <x v="7"/>
    <s v="D3"/>
    <n v="11"/>
    <m/>
    <n v="12"/>
    <m/>
    <m/>
    <m/>
    <m/>
    <s v="Dead Feb 16"/>
    <m/>
    <n v="0.5"/>
    <n v="0.5"/>
    <s v=""/>
    <s v=""/>
    <s v=""/>
    <n v="1"/>
    <n v="0"/>
    <s v="Dead Feb 16"/>
    <n v="0"/>
    <x v="1"/>
  </r>
  <r>
    <x v="0"/>
    <x v="7"/>
    <s v="D4"/>
    <n v="11"/>
    <n v="12"/>
    <m/>
    <m/>
    <m/>
    <m/>
    <m/>
    <s v="Dead Feb 15"/>
    <m/>
    <n v="1"/>
    <s v=""/>
    <s v=""/>
    <s v=""/>
    <s v=""/>
    <n v="1"/>
    <n v="0"/>
    <s v="Dead Feb 15"/>
    <n v="0"/>
    <x v="1"/>
  </r>
  <r>
    <x v="0"/>
    <x v="7"/>
    <s v="D5"/>
    <n v="11"/>
    <m/>
    <n v="12"/>
    <n v="16"/>
    <n v="15"/>
    <m/>
    <m/>
    <s v="Dead Feb 18"/>
    <s v="Impossible arrangement of dates"/>
    <n v="0.5"/>
    <n v="0.5"/>
    <n v="4"/>
    <n v="0"/>
    <s v=""/>
    <n v="5"/>
    <n v="0"/>
    <s v="Dead Feb 18"/>
    <s v="Impossible arrangement of dates"/>
    <x v="1"/>
  </r>
  <r>
    <x v="0"/>
    <x v="7"/>
    <s v="D6"/>
    <n v="11"/>
    <n v="12"/>
    <m/>
    <n v="15"/>
    <m/>
    <m/>
    <m/>
    <s v="Dead Feb 16"/>
    <m/>
    <n v="1"/>
    <n v="1.5"/>
    <n v="1.5"/>
    <s v=""/>
    <s v=""/>
    <n v="4"/>
    <n v="0"/>
    <s v="Dead Feb 16"/>
    <n v="0"/>
    <x v="1"/>
  </r>
  <r>
    <x v="1"/>
    <x v="0"/>
    <n v="1"/>
    <n v="7"/>
    <n v="8"/>
    <n v="11"/>
    <n v="14"/>
    <n v="18"/>
    <n v="23"/>
    <s v="F"/>
    <m/>
    <s v="&quot;Ephestia changed Wd/Mon March 2 for all treat. , u=unknown cohort (was bulk rear w letter) , (set up more Summer) , (-new dishes R)&quot; above this section, and &quot;If I cant find a bug, I write E (date)? And keep for another day to be sure -If fold on agar, wipe w/ swab in 95%ethanol - replace Ephestia if moldy - bugs like to hide on mesh, under Ephestia&quot; below this section"/>
    <n v="1"/>
    <n v="3"/>
    <n v="3"/>
    <n v="4"/>
    <n v="5"/>
    <n v="16"/>
    <s v="F"/>
    <n v="0"/>
    <s v="&quot;Ephestia changed Wd/Mon March 2 for all treat. , u=unknown cohort (was bulk rear w letter) , (set up more Summer) , (-new dishes R)&quot; above this section, and &quot;If I cant find a bug, I write E (date)? And keep for another day to be sure -If fold on agar, wipe w/ swab in 95%ethanol - replace Ephestia if moldy - bugs like to hide on mesh, under Ephestia&quot; below this section"/>
    <x v="2"/>
  </r>
  <r>
    <x v="1"/>
    <x v="0"/>
    <n v="2"/>
    <n v="28"/>
    <n v="29"/>
    <n v="3"/>
    <n v="7"/>
    <n v="8"/>
    <m/>
    <m/>
    <s v="D M 18"/>
    <m/>
    <n v="1"/>
    <n v="3"/>
    <n v="4"/>
    <n v="1"/>
    <s v=""/>
    <n v="9"/>
    <n v="0"/>
    <s v="D M 18"/>
    <n v="0"/>
    <x v="1"/>
  </r>
  <r>
    <x v="1"/>
    <x v="0"/>
    <n v="3"/>
    <n v="29"/>
    <n v="2"/>
    <n v="4"/>
    <n v="8"/>
    <m/>
    <m/>
    <m/>
    <s v="D M 11"/>
    <s v="doenst say &quot;D M 11&quot; on paper"/>
    <n v="2"/>
    <n v="2"/>
    <n v="4"/>
    <s v=""/>
    <s v=""/>
    <n v="8"/>
    <n v="0"/>
    <s v="D M 11"/>
    <s v="doenst say &quot;D M 11&quot; on paper"/>
    <x v="1"/>
  </r>
  <r>
    <x v="1"/>
    <x v="0"/>
    <n v="4"/>
    <n v="29"/>
    <n v="2"/>
    <n v="4"/>
    <n v="8"/>
    <n v="11"/>
    <n v="17"/>
    <s v="F"/>
    <m/>
    <m/>
    <n v="2"/>
    <n v="2"/>
    <n v="4"/>
    <n v="3"/>
    <n v="6"/>
    <n v="17"/>
    <s v="F"/>
    <n v="0"/>
    <n v="0"/>
    <x v="2"/>
  </r>
  <r>
    <x v="1"/>
    <x v="0"/>
    <n v="5"/>
    <n v="29"/>
    <n v="2"/>
    <n v="4"/>
    <n v="7"/>
    <n v="10"/>
    <n v="15"/>
    <s v="F"/>
    <m/>
    <m/>
    <n v="2"/>
    <n v="2"/>
    <n v="3"/>
    <n v="3"/>
    <n v="5"/>
    <n v="15"/>
    <s v="F"/>
    <n v="0"/>
    <n v="0"/>
    <x v="2"/>
  </r>
  <r>
    <x v="1"/>
    <x v="0"/>
    <n v="6"/>
    <n v="29"/>
    <n v="1"/>
    <n v="3"/>
    <n v="7"/>
    <n v="10"/>
    <n v="15"/>
    <s v="F"/>
    <m/>
    <m/>
    <n v="1"/>
    <n v="2"/>
    <n v="4"/>
    <n v="3"/>
    <n v="5"/>
    <n v="15"/>
    <s v="F"/>
    <n v="0"/>
    <n v="0"/>
    <x v="2"/>
  </r>
  <r>
    <x v="1"/>
    <x v="0"/>
    <n v="7"/>
    <n v="8"/>
    <n v="10"/>
    <n v="12"/>
    <n v="14"/>
    <n v="18"/>
    <m/>
    <m/>
    <s v="D M 28"/>
    <m/>
    <n v="2"/>
    <n v="2"/>
    <n v="2"/>
    <n v="4"/>
    <s v=""/>
    <n v="10"/>
    <n v="0"/>
    <s v="D M 28"/>
    <n v="0"/>
    <x v="1"/>
  </r>
  <r>
    <x v="1"/>
    <x v="0"/>
    <n v="8"/>
    <n v="29"/>
    <n v="1"/>
    <n v="3"/>
    <n v="7"/>
    <n v="8"/>
    <n v="15"/>
    <s v="F"/>
    <m/>
    <m/>
    <n v="1"/>
    <n v="2"/>
    <n v="4"/>
    <n v="1"/>
    <n v="7"/>
    <n v="15"/>
    <s v="F"/>
    <n v="0"/>
    <n v="0"/>
    <x v="2"/>
  </r>
  <r>
    <x v="1"/>
    <x v="0"/>
    <n v="9"/>
    <n v="1"/>
    <n v="3"/>
    <n v="7"/>
    <n v="9"/>
    <n v="12"/>
    <m/>
    <m/>
    <s v="D M 18"/>
    <m/>
    <n v="2"/>
    <n v="4"/>
    <n v="2"/>
    <n v="3"/>
    <s v=""/>
    <n v="11"/>
    <n v="0"/>
    <s v="D M 18"/>
    <n v="0"/>
    <x v="1"/>
  </r>
  <r>
    <x v="1"/>
    <x v="0"/>
    <n v="10"/>
    <n v="1"/>
    <n v="2"/>
    <n v="4"/>
    <n v="7"/>
    <m/>
    <m/>
    <m/>
    <s v="Dead March 9"/>
    <m/>
    <n v="1"/>
    <n v="2"/>
    <n v="3"/>
    <s v=""/>
    <s v=""/>
    <n v="6"/>
    <n v="0"/>
    <s v="Dead March 9"/>
    <n v="0"/>
    <x v="1"/>
  </r>
  <r>
    <x v="1"/>
    <x v="0"/>
    <n v="11"/>
    <n v="1"/>
    <n v="3"/>
    <n v="4"/>
    <n v="9"/>
    <m/>
    <m/>
    <m/>
    <s v="Dead March 14"/>
    <m/>
    <n v="2"/>
    <n v="1"/>
    <n v="5"/>
    <s v=""/>
    <s v=""/>
    <n v="8"/>
    <n v="0"/>
    <s v="Dead March 14"/>
    <n v="0"/>
    <x v="1"/>
  </r>
  <r>
    <x v="1"/>
    <x v="0"/>
    <n v="12"/>
    <n v="1"/>
    <n v="3"/>
    <n v="7"/>
    <n v="9"/>
    <n v="11"/>
    <m/>
    <m/>
    <s v="Dead March 14"/>
    <m/>
    <n v="2"/>
    <n v="4"/>
    <n v="2"/>
    <n v="2"/>
    <s v=""/>
    <n v="10"/>
    <n v="0"/>
    <s v="Dead March 14"/>
    <n v="0"/>
    <x v="1"/>
  </r>
  <r>
    <x v="1"/>
    <x v="0"/>
    <n v="13"/>
    <n v="8"/>
    <m/>
    <m/>
    <m/>
    <m/>
    <m/>
    <m/>
    <s v="Escaped March 10"/>
    <m/>
    <s v=""/>
    <s v=""/>
    <s v=""/>
    <s v=""/>
    <s v=""/>
    <n v="0"/>
    <n v="0"/>
    <s v="Escaped March 10"/>
    <n v="0"/>
    <x v="0"/>
  </r>
  <r>
    <x v="1"/>
    <x v="0"/>
    <n v="14"/>
    <n v="3"/>
    <n v="4"/>
    <n v="7"/>
    <n v="12"/>
    <n v="15"/>
    <m/>
    <m/>
    <s v="D M 22"/>
    <m/>
    <n v="1"/>
    <n v="3"/>
    <n v="5"/>
    <n v="3"/>
    <s v=""/>
    <n v="12"/>
    <n v="0"/>
    <s v="D M 22"/>
    <n v="0"/>
    <x v="1"/>
  </r>
  <r>
    <x v="1"/>
    <x v="0"/>
    <n v="15"/>
    <n v="3"/>
    <n v="7"/>
    <n v="10"/>
    <n v="12"/>
    <n v="15"/>
    <m/>
    <m/>
    <s v="d March 18 - mold"/>
    <m/>
    <n v="4"/>
    <n v="3"/>
    <n v="2"/>
    <n v="3"/>
    <s v=""/>
    <n v="12"/>
    <n v="0"/>
    <s v="d March 18 - mold"/>
    <n v="0"/>
    <x v="1"/>
  </r>
  <r>
    <x v="1"/>
    <x v="0"/>
    <s v="&quot;New 13th&quot;"/>
    <s v="17 (u)"/>
    <m/>
    <m/>
    <m/>
    <m/>
    <m/>
    <m/>
    <s v="E M8"/>
    <m/>
    <e v="#VALUE!"/>
    <s v=""/>
    <s v=""/>
    <s v=""/>
    <s v=""/>
    <e v="#VALUE!"/>
    <n v="0"/>
    <s v="E M8"/>
    <n v="0"/>
    <x v="0"/>
  </r>
  <r>
    <x v="1"/>
    <x v="1"/>
    <n v="1"/>
    <n v="28"/>
    <n v="29"/>
    <n v="4"/>
    <n v="7"/>
    <m/>
    <m/>
    <m/>
    <s v="Dead March 11"/>
    <m/>
    <n v="1"/>
    <n v="4"/>
    <n v="3"/>
    <s v=""/>
    <s v=""/>
    <n v="8"/>
    <n v="0"/>
    <s v="Dead March 11"/>
    <n v="0"/>
    <x v="1"/>
  </r>
  <r>
    <x v="1"/>
    <x v="1"/>
    <n v="2"/>
    <n v="28"/>
    <n v="1"/>
    <n v="7"/>
    <n v="9"/>
    <m/>
    <m/>
    <m/>
    <s v="Dead March 10"/>
    <m/>
    <n v="2"/>
    <n v="6"/>
    <n v="2"/>
    <s v=""/>
    <s v=""/>
    <n v="10"/>
    <n v="0"/>
    <s v="Dead March 10"/>
    <n v="0"/>
    <x v="1"/>
  </r>
  <r>
    <x v="1"/>
    <x v="1"/>
    <n v="3"/>
    <n v="28"/>
    <n v="1"/>
    <m/>
    <m/>
    <m/>
    <m/>
    <m/>
    <s v="D M 4"/>
    <m/>
    <n v="2"/>
    <s v=""/>
    <s v=""/>
    <s v=""/>
    <s v=""/>
    <n v="2"/>
    <n v="0"/>
    <s v="D M 4"/>
    <n v="0"/>
    <x v="1"/>
  </r>
  <r>
    <x v="1"/>
    <x v="1"/>
    <n v="4"/>
    <n v="28"/>
    <n v="2"/>
    <n v="4"/>
    <n v="7"/>
    <n v="11"/>
    <m/>
    <m/>
    <s v="D M 18"/>
    <m/>
    <n v="3"/>
    <n v="2"/>
    <n v="3"/>
    <n v="4"/>
    <s v=""/>
    <n v="12"/>
    <n v="0"/>
    <s v="D M 18"/>
    <n v="0"/>
    <x v="1"/>
  </r>
  <r>
    <x v="1"/>
    <x v="1"/>
    <n v="5"/>
    <n v="29"/>
    <n v="1"/>
    <n v="4"/>
    <n v="7"/>
    <n v="10"/>
    <m/>
    <m/>
    <s v="D M 18?"/>
    <m/>
    <n v="1"/>
    <n v="3"/>
    <n v="3"/>
    <n v="3"/>
    <s v=""/>
    <n v="10"/>
    <n v="0"/>
    <s v="D M 18?"/>
    <n v="0"/>
    <x v="1"/>
  </r>
  <r>
    <x v="1"/>
    <x v="1"/>
    <n v="6"/>
    <n v="29"/>
    <n v="1"/>
    <n v="4"/>
    <n v="7"/>
    <n v="10"/>
    <n v="17"/>
    <s v="M"/>
    <m/>
    <m/>
    <n v="1"/>
    <n v="3"/>
    <n v="3"/>
    <n v="3"/>
    <n v="7"/>
    <n v="17"/>
    <s v="M"/>
    <n v="0"/>
    <n v="0"/>
    <x v="2"/>
  </r>
  <r>
    <x v="1"/>
    <x v="1"/>
    <n v="7"/>
    <n v="29"/>
    <n v="1"/>
    <n v="7"/>
    <n v="13"/>
    <n v="15"/>
    <n v="18"/>
    <s v="F"/>
    <m/>
    <m/>
    <n v="1"/>
    <n v="6"/>
    <n v="6"/>
    <n v="2"/>
    <n v="3"/>
    <n v="18"/>
    <s v="F"/>
    <n v="0"/>
    <n v="0"/>
    <x v="2"/>
  </r>
  <r>
    <x v="1"/>
    <x v="1"/>
    <n v="8"/>
    <n v="29"/>
    <n v="2"/>
    <n v="4"/>
    <m/>
    <m/>
    <m/>
    <m/>
    <s v="D M 7"/>
    <m/>
    <n v="2"/>
    <n v="2"/>
    <s v=""/>
    <s v=""/>
    <s v=""/>
    <n v="4"/>
    <n v="0"/>
    <s v="D M 7"/>
    <n v="0"/>
    <x v="1"/>
  </r>
  <r>
    <x v="1"/>
    <x v="1"/>
    <n v="9"/>
    <n v="29"/>
    <n v="1"/>
    <n v="4"/>
    <n v="8"/>
    <n v="10"/>
    <m/>
    <m/>
    <s v="D M 18"/>
    <m/>
    <n v="1"/>
    <n v="3"/>
    <n v="4"/>
    <n v="2"/>
    <s v=""/>
    <n v="10"/>
    <n v="0"/>
    <s v="D M 18"/>
    <n v="0"/>
    <x v="1"/>
  </r>
  <r>
    <x v="1"/>
    <x v="1"/>
    <n v="10"/>
    <n v="29"/>
    <n v="1"/>
    <n v="4"/>
    <n v="8"/>
    <n v="11"/>
    <n v="18"/>
    <s v="F"/>
    <m/>
    <m/>
    <n v="1"/>
    <n v="3"/>
    <n v="4"/>
    <n v="3"/>
    <n v="7"/>
    <n v="18"/>
    <s v="F"/>
    <n v="0"/>
    <n v="0"/>
    <x v="2"/>
  </r>
  <r>
    <x v="1"/>
    <x v="1"/>
    <n v="11"/>
    <n v="1"/>
    <n v="2"/>
    <m/>
    <m/>
    <m/>
    <m/>
    <m/>
    <s v="Dead March 13"/>
    <m/>
    <n v="1"/>
    <s v=""/>
    <s v=""/>
    <s v=""/>
    <s v=""/>
    <n v="1"/>
    <n v="0"/>
    <s v="Dead March 13"/>
    <n v="0"/>
    <x v="1"/>
  </r>
  <r>
    <x v="1"/>
    <x v="1"/>
    <n v="12"/>
    <n v="3"/>
    <n v="4"/>
    <n v="7"/>
    <n v="9"/>
    <n v="14"/>
    <n v="20"/>
    <s v="F"/>
    <m/>
    <m/>
    <n v="1"/>
    <n v="3"/>
    <n v="2"/>
    <n v="5"/>
    <n v="6"/>
    <n v="17"/>
    <s v="F"/>
    <n v="0"/>
    <n v="0"/>
    <x v="2"/>
  </r>
  <r>
    <x v="1"/>
    <x v="1"/>
    <n v="13"/>
    <n v="3"/>
    <n v="4"/>
    <n v="7"/>
    <m/>
    <m/>
    <m/>
    <m/>
    <s v="Escape March 8"/>
    <m/>
    <n v="1"/>
    <n v="3"/>
    <s v=""/>
    <s v=""/>
    <s v=""/>
    <n v="4"/>
    <n v="0"/>
    <s v="Escape March 8"/>
    <n v="0"/>
    <x v="0"/>
  </r>
  <r>
    <x v="1"/>
    <x v="1"/>
    <n v="14"/>
    <n v="3"/>
    <n v="4"/>
    <n v="7"/>
    <m/>
    <m/>
    <m/>
    <m/>
    <s v="Escape March 10"/>
    <m/>
    <n v="1"/>
    <n v="3"/>
    <s v=""/>
    <s v=""/>
    <s v=""/>
    <n v="4"/>
    <n v="0"/>
    <s v="Escape March 10"/>
    <n v="0"/>
    <x v="0"/>
  </r>
  <r>
    <x v="1"/>
    <x v="1"/>
    <n v="15"/>
    <n v="7"/>
    <n v="8"/>
    <m/>
    <m/>
    <m/>
    <m/>
    <m/>
    <s v="Escape March 10"/>
    <m/>
    <n v="1"/>
    <s v=""/>
    <s v=""/>
    <s v=""/>
    <s v=""/>
    <n v="1"/>
    <n v="0"/>
    <s v="Escape March 10"/>
    <n v="0"/>
    <x v="0"/>
  </r>
  <r>
    <x v="1"/>
    <x v="1"/>
    <s v="N11"/>
    <n v="7"/>
    <m/>
    <m/>
    <m/>
    <m/>
    <m/>
    <m/>
    <s v="Dead March 8"/>
    <m/>
    <s v=""/>
    <s v=""/>
    <s v=""/>
    <s v=""/>
    <s v=""/>
    <n v="0"/>
    <n v="0"/>
    <s v="Dead March 8"/>
    <n v="0"/>
    <x v="1"/>
  </r>
  <r>
    <x v="1"/>
    <x v="1"/>
    <s v="New 3"/>
    <n v="3"/>
    <n v="4"/>
    <m/>
    <m/>
    <m/>
    <m/>
    <m/>
    <s v="MT"/>
    <s v="?"/>
    <n v="1"/>
    <s v=""/>
    <s v=""/>
    <s v=""/>
    <s v=""/>
    <n v="1"/>
    <n v="0"/>
    <s v="MT"/>
    <s v="?"/>
    <x v="3"/>
  </r>
  <r>
    <x v="1"/>
    <x v="1"/>
    <s v="New 7"/>
    <m/>
    <m/>
    <m/>
    <m/>
    <m/>
    <m/>
    <m/>
    <m/>
    <s v="?"/>
    <s v=""/>
    <s v=""/>
    <s v=""/>
    <s v=""/>
    <s v=""/>
    <n v="0"/>
    <n v="0"/>
    <n v="0"/>
    <s v="?"/>
    <x v="3"/>
  </r>
  <r>
    <x v="1"/>
    <x v="5"/>
    <n v="1"/>
    <n v="28"/>
    <n v="29"/>
    <m/>
    <m/>
    <m/>
    <m/>
    <m/>
    <s v="Escaped March 10"/>
    <m/>
    <n v="1"/>
    <s v=""/>
    <s v=""/>
    <s v=""/>
    <s v=""/>
    <n v="1"/>
    <n v="0"/>
    <s v="Escaped March 10"/>
    <n v="0"/>
    <x v="0"/>
  </r>
  <r>
    <x v="1"/>
    <x v="5"/>
    <n v="2"/>
    <n v="28"/>
    <n v="1"/>
    <n v="2"/>
    <n v="4"/>
    <n v="7"/>
    <n v="15"/>
    <s v="F"/>
    <m/>
    <m/>
    <n v="2"/>
    <n v="1"/>
    <n v="2"/>
    <n v="3"/>
    <n v="8"/>
    <n v="16"/>
    <s v="F"/>
    <n v="0"/>
    <n v="0"/>
    <x v="2"/>
  </r>
  <r>
    <x v="1"/>
    <x v="5"/>
    <n v="3"/>
    <n v="29"/>
    <n v="1"/>
    <n v="3"/>
    <n v="7"/>
    <n v="9"/>
    <m/>
    <m/>
    <s v="D M 18"/>
    <m/>
    <n v="1"/>
    <n v="2"/>
    <n v="4"/>
    <n v="2"/>
    <s v=""/>
    <n v="9"/>
    <n v="0"/>
    <s v="D M 18"/>
    <n v="0"/>
    <x v="1"/>
  </r>
  <r>
    <x v="1"/>
    <x v="5"/>
    <n v="4"/>
    <n v="29"/>
    <n v="1"/>
    <m/>
    <m/>
    <m/>
    <m/>
    <m/>
    <s v="Escaped March 2"/>
    <m/>
    <n v="1"/>
    <s v=""/>
    <s v=""/>
    <s v=""/>
    <s v=""/>
    <n v="1"/>
    <n v="0"/>
    <s v="Escaped March 2"/>
    <n v="0"/>
    <x v="0"/>
  </r>
  <r>
    <x v="1"/>
    <x v="5"/>
    <n v="5"/>
    <n v="29"/>
    <n v="1"/>
    <n v="3"/>
    <n v="7"/>
    <n v="8"/>
    <m/>
    <m/>
    <m/>
    <s v="?"/>
    <n v="1"/>
    <n v="2"/>
    <n v="4"/>
    <n v="1"/>
    <s v=""/>
    <n v="8"/>
    <n v="0"/>
    <n v="0"/>
    <s v="?"/>
    <x v="3"/>
  </r>
  <r>
    <x v="1"/>
    <x v="5"/>
    <n v="6"/>
    <n v="7"/>
    <m/>
    <m/>
    <m/>
    <m/>
    <m/>
    <m/>
    <s v="Dead March 8"/>
    <m/>
    <s v=""/>
    <s v=""/>
    <s v=""/>
    <s v=""/>
    <s v=""/>
    <n v="0"/>
    <n v="0"/>
    <s v="Dead March 8"/>
    <n v="0"/>
    <x v="1"/>
  </r>
  <r>
    <x v="1"/>
    <x v="5"/>
    <n v="7"/>
    <n v="7"/>
    <m/>
    <m/>
    <m/>
    <m/>
    <m/>
    <m/>
    <s v="Escaped March8"/>
    <m/>
    <s v=""/>
    <s v=""/>
    <s v=""/>
    <s v=""/>
    <s v=""/>
    <n v="0"/>
    <n v="0"/>
    <s v="Escaped March8"/>
    <n v="0"/>
    <x v="0"/>
  </r>
  <r>
    <x v="1"/>
    <x v="5"/>
    <n v="8"/>
    <n v="7"/>
    <m/>
    <m/>
    <m/>
    <m/>
    <m/>
    <m/>
    <s v="Escaped March 9"/>
    <m/>
    <s v=""/>
    <s v=""/>
    <s v=""/>
    <s v=""/>
    <s v=""/>
    <n v="0"/>
    <n v="0"/>
    <s v="Escaped March 9"/>
    <n v="0"/>
    <x v="0"/>
  </r>
  <r>
    <x v="1"/>
    <x v="5"/>
    <n v="9"/>
    <n v="1"/>
    <n v="2"/>
    <n v="4"/>
    <n v="7"/>
    <n v="14"/>
    <m/>
    <m/>
    <s v="D M 18"/>
    <m/>
    <n v="1"/>
    <n v="2"/>
    <n v="3"/>
    <n v="7"/>
    <s v=""/>
    <n v="13"/>
    <n v="0"/>
    <s v="D M 18"/>
    <n v="0"/>
    <x v="1"/>
  </r>
  <r>
    <x v="1"/>
    <x v="5"/>
    <n v="10"/>
    <n v="1"/>
    <n v="3"/>
    <n v="7"/>
    <n v="9"/>
    <n v="13"/>
    <m/>
    <m/>
    <s v="D M 18"/>
    <m/>
    <n v="2"/>
    <n v="4"/>
    <n v="2"/>
    <n v="4"/>
    <s v=""/>
    <n v="12"/>
    <n v="0"/>
    <s v="D M 18"/>
    <n v="0"/>
    <x v="1"/>
  </r>
  <r>
    <x v="1"/>
    <x v="5"/>
    <n v="11"/>
    <n v="3"/>
    <n v="4"/>
    <n v="7"/>
    <n v="9"/>
    <n v="12"/>
    <n v="18"/>
    <s v="F"/>
    <m/>
    <m/>
    <n v="1"/>
    <n v="3"/>
    <n v="2"/>
    <n v="3"/>
    <n v="6"/>
    <n v="15"/>
    <s v="F"/>
    <n v="0"/>
    <n v="0"/>
    <x v="2"/>
  </r>
  <r>
    <x v="1"/>
    <x v="5"/>
    <n v="12"/>
    <n v="3"/>
    <n v="4"/>
    <n v="7"/>
    <n v="8"/>
    <n v="10"/>
    <m/>
    <m/>
    <s v="D M 18"/>
    <m/>
    <n v="1"/>
    <n v="3"/>
    <n v="1"/>
    <n v="2"/>
    <s v=""/>
    <n v="7"/>
    <n v="0"/>
    <s v="D M 18"/>
    <n v="0"/>
    <x v="1"/>
  </r>
  <r>
    <x v="1"/>
    <x v="5"/>
    <n v="13"/>
    <n v="3"/>
    <n v="4"/>
    <n v="7"/>
    <m/>
    <m/>
    <m/>
    <m/>
    <s v="Dead March 10"/>
    <m/>
    <n v="1"/>
    <n v="3"/>
    <s v=""/>
    <s v=""/>
    <s v=""/>
    <n v="4"/>
    <n v="0"/>
    <s v="Dead March 10"/>
    <n v="0"/>
    <x v="1"/>
  </r>
  <r>
    <x v="1"/>
    <x v="5"/>
    <n v="14"/>
    <n v="3"/>
    <n v="4"/>
    <n v="8"/>
    <n v="9"/>
    <n v="12"/>
    <m/>
    <m/>
    <s v="D M 18"/>
    <m/>
    <n v="1"/>
    <n v="4"/>
    <n v="1"/>
    <n v="3"/>
    <s v=""/>
    <n v="9"/>
    <n v="0"/>
    <s v="D M 18"/>
    <n v="0"/>
    <x v="1"/>
  </r>
  <r>
    <x v="1"/>
    <x v="5"/>
    <n v="15"/>
    <n v="3"/>
    <n v="4"/>
    <n v="7"/>
    <n v="8"/>
    <n v="12"/>
    <m/>
    <m/>
    <s v="Dead March 12"/>
    <m/>
    <n v="1"/>
    <n v="3"/>
    <n v="1"/>
    <n v="4"/>
    <s v=""/>
    <n v="9"/>
    <n v="0"/>
    <s v="Dead March 12"/>
    <n v="0"/>
    <x v="1"/>
  </r>
  <r>
    <x v="1"/>
    <x v="5"/>
    <n v="16"/>
    <n v="8"/>
    <n v="9"/>
    <n v="11"/>
    <n v="15"/>
    <n v="16"/>
    <m/>
    <m/>
    <s v="Dead March 26"/>
    <m/>
    <n v="1"/>
    <n v="2"/>
    <n v="4"/>
    <n v="1"/>
    <s v=""/>
    <n v="8"/>
    <n v="0"/>
    <s v="Dead March 26"/>
    <n v="0"/>
    <x v="1"/>
  </r>
  <r>
    <x v="1"/>
    <x v="5"/>
    <n v="17"/>
    <n v="8"/>
    <n v="10"/>
    <n v="13"/>
    <n v="15"/>
    <n v="20"/>
    <n v="26"/>
    <s v="M"/>
    <m/>
    <m/>
    <n v="2"/>
    <n v="3"/>
    <n v="2"/>
    <n v="5"/>
    <n v="6"/>
    <n v="18"/>
    <s v="M"/>
    <n v="0"/>
    <n v="0"/>
    <x v="2"/>
  </r>
  <r>
    <x v="1"/>
    <x v="5"/>
    <n v="18"/>
    <n v="8"/>
    <n v="10"/>
    <n v="12"/>
    <n v="15"/>
    <m/>
    <m/>
    <m/>
    <s v="D M 18"/>
    <m/>
    <n v="2"/>
    <n v="2"/>
    <n v="3"/>
    <s v=""/>
    <s v=""/>
    <n v="7"/>
    <n v="0"/>
    <s v="D M 18"/>
    <n v="0"/>
    <x v="1"/>
  </r>
  <r>
    <x v="1"/>
    <x v="5"/>
    <n v="19"/>
    <n v="8"/>
    <n v="10"/>
    <n v="12"/>
    <m/>
    <n v="15"/>
    <m/>
    <m/>
    <s v="D M 24"/>
    <m/>
    <n v="2"/>
    <n v="2"/>
    <n v="1.5"/>
    <n v="1.5"/>
    <s v=""/>
    <n v="7"/>
    <n v="0"/>
    <s v="D M 24"/>
    <n v="0"/>
    <x v="1"/>
  </r>
  <r>
    <x v="1"/>
    <x v="2"/>
    <n v="1"/>
    <n v="28"/>
    <n v="1"/>
    <n v="3"/>
    <n v="7"/>
    <n v="9"/>
    <n v="15"/>
    <s v="M"/>
    <m/>
    <m/>
    <n v="2"/>
    <n v="2"/>
    <n v="4"/>
    <n v="2"/>
    <n v="6"/>
    <n v="16"/>
    <s v="M"/>
    <n v="0"/>
    <n v="0"/>
    <x v="2"/>
  </r>
  <r>
    <x v="1"/>
    <x v="2"/>
    <n v="2"/>
    <n v="28"/>
    <n v="1"/>
    <n v="3"/>
    <n v="7"/>
    <n v="9"/>
    <m/>
    <m/>
    <s v="D M 18"/>
    <m/>
    <n v="2"/>
    <n v="2"/>
    <n v="4"/>
    <n v="2"/>
    <s v=""/>
    <n v="10"/>
    <n v="0"/>
    <s v="D M 18"/>
    <n v="0"/>
    <x v="1"/>
  </r>
  <r>
    <x v="1"/>
    <x v="2"/>
    <n v="3"/>
    <n v="28"/>
    <n v="29"/>
    <n v="1"/>
    <m/>
    <m/>
    <m/>
    <m/>
    <s v="Dead March 2"/>
    <m/>
    <n v="1"/>
    <n v="1"/>
    <s v=""/>
    <s v=""/>
    <s v=""/>
    <n v="2"/>
    <n v="0"/>
    <s v="Dead March 2"/>
    <n v="0"/>
    <x v="1"/>
  </r>
  <r>
    <x v="1"/>
    <x v="2"/>
    <n v="4"/>
    <n v="28"/>
    <n v="1"/>
    <n v="2"/>
    <n v="4"/>
    <n v="7"/>
    <n v="15"/>
    <s v="M"/>
    <m/>
    <m/>
    <n v="2"/>
    <n v="1"/>
    <n v="2"/>
    <n v="3"/>
    <n v="8"/>
    <n v="16"/>
    <s v="M"/>
    <n v="0"/>
    <n v="0"/>
    <x v="2"/>
  </r>
  <r>
    <x v="1"/>
    <x v="2"/>
    <n v="5"/>
    <n v="29"/>
    <n v="1"/>
    <n v="4"/>
    <n v="7"/>
    <n v="10"/>
    <m/>
    <m/>
    <s v="D M 18"/>
    <m/>
    <n v="1"/>
    <n v="3"/>
    <n v="3"/>
    <n v="3"/>
    <s v=""/>
    <n v="10"/>
    <n v="0"/>
    <s v="D M 18"/>
    <n v="0"/>
    <x v="1"/>
  </r>
  <r>
    <x v="1"/>
    <x v="2"/>
    <n v="6"/>
    <n v="29"/>
    <m/>
    <m/>
    <m/>
    <m/>
    <m/>
    <m/>
    <s v="D M 3"/>
    <m/>
    <s v=""/>
    <s v=""/>
    <s v=""/>
    <s v=""/>
    <s v=""/>
    <n v="0"/>
    <n v="0"/>
    <s v="D M 3"/>
    <n v="0"/>
    <x v="1"/>
  </r>
  <r>
    <x v="1"/>
    <x v="2"/>
    <n v="7"/>
    <n v="29"/>
    <m/>
    <m/>
    <m/>
    <m/>
    <m/>
    <m/>
    <s v="Escape March 1"/>
    <m/>
    <s v=""/>
    <s v=""/>
    <s v=""/>
    <s v=""/>
    <s v=""/>
    <n v="0"/>
    <n v="0"/>
    <s v="Escape March 1"/>
    <n v="0"/>
    <x v="0"/>
  </r>
  <r>
    <x v="1"/>
    <x v="2"/>
    <n v="8"/>
    <n v="29"/>
    <n v="1"/>
    <n v="3"/>
    <n v="7"/>
    <m/>
    <m/>
    <m/>
    <s v="D M 18"/>
    <m/>
    <n v="1"/>
    <n v="2"/>
    <n v="4"/>
    <s v=""/>
    <s v=""/>
    <n v="7"/>
    <n v="0"/>
    <s v="D M 18"/>
    <n v="0"/>
    <x v="1"/>
  </r>
  <r>
    <x v="1"/>
    <x v="2"/>
    <n v="9"/>
    <n v="29"/>
    <n v="1"/>
    <n v="4"/>
    <n v="7"/>
    <n v="8"/>
    <m/>
    <m/>
    <s v="D M 18"/>
    <m/>
    <n v="1"/>
    <n v="3"/>
    <n v="3"/>
    <n v="1"/>
    <s v=""/>
    <n v="8"/>
    <n v="0"/>
    <s v="D M 18"/>
    <n v="0"/>
    <x v="1"/>
  </r>
  <r>
    <x v="1"/>
    <x v="2"/>
    <n v="10"/>
    <n v="29"/>
    <m/>
    <m/>
    <m/>
    <m/>
    <m/>
    <m/>
    <s v="Dead March 2"/>
    <m/>
    <s v=""/>
    <s v=""/>
    <s v=""/>
    <s v=""/>
    <s v=""/>
    <n v="0"/>
    <n v="0"/>
    <s v="Dead March 2"/>
    <n v="0"/>
    <x v="1"/>
  </r>
  <r>
    <x v="1"/>
    <x v="2"/>
    <n v="11"/>
    <n v="1"/>
    <n v="2"/>
    <n v="7"/>
    <n v="8"/>
    <n v="12"/>
    <m/>
    <m/>
    <s v="D M 18"/>
    <m/>
    <n v="1"/>
    <n v="5"/>
    <n v="1"/>
    <n v="4"/>
    <s v=""/>
    <n v="11"/>
    <n v="0"/>
    <s v="D M 18"/>
    <n v="0"/>
    <x v="1"/>
  </r>
  <r>
    <x v="1"/>
    <x v="2"/>
    <n v="12"/>
    <n v="1"/>
    <m/>
    <m/>
    <m/>
    <m/>
    <m/>
    <m/>
    <s v="Escape March 2"/>
    <m/>
    <s v=""/>
    <s v=""/>
    <s v=""/>
    <s v=""/>
    <s v=""/>
    <n v="0"/>
    <n v="0"/>
    <s v="Escape March 2"/>
    <n v="0"/>
    <x v="0"/>
  </r>
  <r>
    <x v="1"/>
    <x v="2"/>
    <n v="13"/>
    <n v="1"/>
    <n v="2"/>
    <n v="4"/>
    <n v="7"/>
    <n v="13"/>
    <n v="22"/>
    <s v="F"/>
    <m/>
    <m/>
    <n v="1"/>
    <n v="2"/>
    <n v="3"/>
    <n v="6"/>
    <n v="9"/>
    <n v="21"/>
    <s v="F"/>
    <n v="0"/>
    <n v="0"/>
    <x v="2"/>
  </r>
  <r>
    <x v="1"/>
    <x v="2"/>
    <n v="14"/>
    <n v="1"/>
    <n v="2"/>
    <m/>
    <m/>
    <m/>
    <m/>
    <m/>
    <s v="Escape March 4"/>
    <m/>
    <n v="1"/>
    <s v=""/>
    <s v=""/>
    <s v=""/>
    <s v=""/>
    <n v="1"/>
    <n v="0"/>
    <s v="Escape March 4"/>
    <n v="0"/>
    <x v="0"/>
  </r>
  <r>
    <x v="1"/>
    <x v="2"/>
    <n v="15"/>
    <n v="1"/>
    <n v="3"/>
    <n v="4"/>
    <m/>
    <m/>
    <m/>
    <m/>
    <s v="Escape March 7"/>
    <m/>
    <n v="2"/>
    <n v="1"/>
    <s v=""/>
    <s v=""/>
    <s v=""/>
    <n v="3"/>
    <n v="0"/>
    <s v="Escape March 7"/>
    <n v="0"/>
    <x v="0"/>
  </r>
  <r>
    <x v="1"/>
    <x v="2"/>
    <s v="N3"/>
    <n v="7"/>
    <n v="9"/>
    <n v="11"/>
    <n v="15"/>
    <n v="17"/>
    <n v="22"/>
    <s v="F"/>
    <m/>
    <m/>
    <n v="2"/>
    <n v="2"/>
    <n v="4"/>
    <n v="2"/>
    <n v="5"/>
    <n v="15"/>
    <s v="F"/>
    <n v="0"/>
    <n v="0"/>
    <x v="2"/>
  </r>
  <r>
    <x v="1"/>
    <x v="2"/>
    <s v="N10"/>
    <n v="7"/>
    <n v="9"/>
    <n v="10"/>
    <n v="11"/>
    <n v="12"/>
    <m/>
    <m/>
    <s v="E M 14"/>
    <m/>
    <n v="2"/>
    <n v="1"/>
    <n v="1"/>
    <n v="1"/>
    <s v=""/>
    <n v="5"/>
    <n v="0"/>
    <s v="E M 14"/>
    <n v="0"/>
    <x v="0"/>
  </r>
  <r>
    <x v="1"/>
    <x v="2"/>
    <s v="N6"/>
    <n v="7"/>
    <m/>
    <m/>
    <m/>
    <m/>
    <m/>
    <m/>
    <s v="Escape March 8"/>
    <m/>
    <s v=""/>
    <s v=""/>
    <s v=""/>
    <s v=""/>
    <s v=""/>
    <n v="0"/>
    <n v="0"/>
    <s v="Escape March 8"/>
    <n v="0"/>
    <x v="0"/>
  </r>
  <r>
    <x v="1"/>
    <x v="2"/>
    <s v="N12"/>
    <n v="7"/>
    <n v="8"/>
    <n v="10"/>
    <n v="12"/>
    <n v="15"/>
    <m/>
    <m/>
    <s v="D M 22"/>
    <m/>
    <n v="1"/>
    <n v="2"/>
    <n v="2"/>
    <n v="3"/>
    <s v=""/>
    <n v="8"/>
    <n v="0"/>
    <s v="D M 22"/>
    <n v="0"/>
    <x v="1"/>
  </r>
  <r>
    <x v="1"/>
    <x v="6"/>
    <n v="1"/>
    <n v="27"/>
    <n v="1"/>
    <n v="2"/>
    <n v="4"/>
    <n v="8"/>
    <m/>
    <m/>
    <s v="Dead March 14"/>
    <m/>
    <n v="3"/>
    <n v="1"/>
    <n v="2"/>
    <n v="4"/>
    <s v=""/>
    <n v="10"/>
    <n v="0"/>
    <s v="Dead March 14"/>
    <n v="0"/>
    <x v="1"/>
  </r>
  <r>
    <x v="1"/>
    <x v="6"/>
    <n v="2"/>
    <n v="27"/>
    <n v="29"/>
    <n v="2"/>
    <n v="4"/>
    <n v="7"/>
    <m/>
    <m/>
    <s v="D M 18"/>
    <m/>
    <n v="2"/>
    <n v="2"/>
    <n v="2"/>
    <n v="3"/>
    <s v=""/>
    <n v="9"/>
    <n v="0"/>
    <s v="D M 18"/>
    <n v="0"/>
    <x v="1"/>
  </r>
  <r>
    <x v="1"/>
    <x v="6"/>
    <n v="3"/>
    <n v="27"/>
    <n v="29"/>
    <n v="2"/>
    <n v="4"/>
    <n v="7"/>
    <n v="17"/>
    <s v="F"/>
    <m/>
    <m/>
    <n v="2"/>
    <n v="2"/>
    <n v="2"/>
    <n v="3"/>
    <n v="10"/>
    <n v="19"/>
    <s v="F"/>
    <n v="0"/>
    <n v="0"/>
    <x v="2"/>
  </r>
  <r>
    <x v="1"/>
    <x v="6"/>
    <n v="4"/>
    <n v="8"/>
    <n v="9"/>
    <n v="11"/>
    <n v="15"/>
    <m/>
    <m/>
    <m/>
    <s v="D M 18"/>
    <m/>
    <n v="1"/>
    <n v="2"/>
    <n v="4"/>
    <s v=""/>
    <s v=""/>
    <n v="7"/>
    <n v="0"/>
    <s v="D M 18"/>
    <n v="0"/>
    <x v="1"/>
  </r>
  <r>
    <x v="1"/>
    <x v="6"/>
    <n v="5"/>
    <n v="27"/>
    <n v="28"/>
    <n v="2"/>
    <n v="4"/>
    <n v="7"/>
    <n v="13"/>
    <s v="M"/>
    <m/>
    <m/>
    <n v="1"/>
    <n v="3"/>
    <n v="2"/>
    <n v="3"/>
    <n v="6"/>
    <n v="15"/>
    <s v="M"/>
    <n v="0"/>
    <n v="0"/>
    <x v="2"/>
  </r>
  <r>
    <x v="1"/>
    <x v="6"/>
    <n v="6"/>
    <n v="27"/>
    <n v="28"/>
    <n v="2"/>
    <n v="4"/>
    <n v="8"/>
    <n v="13"/>
    <s v="M"/>
    <m/>
    <m/>
    <n v="1"/>
    <n v="3"/>
    <n v="2"/>
    <n v="4"/>
    <n v="5"/>
    <n v="15"/>
    <s v="M"/>
    <n v="0"/>
    <n v="0"/>
    <x v="2"/>
  </r>
  <r>
    <x v="1"/>
    <x v="6"/>
    <n v="7"/>
    <n v="27"/>
    <n v="28"/>
    <n v="2"/>
    <n v="4"/>
    <n v="8"/>
    <m/>
    <m/>
    <s v="Dead March 12"/>
    <m/>
    <n v="1"/>
    <n v="3"/>
    <n v="2"/>
    <n v="4"/>
    <s v=""/>
    <n v="10"/>
    <n v="0"/>
    <s v="Dead March 12"/>
    <n v="0"/>
    <x v="1"/>
  </r>
  <r>
    <x v="1"/>
    <x v="6"/>
    <n v="8"/>
    <n v="27"/>
    <n v="29"/>
    <n v="2"/>
    <n v="4"/>
    <n v="7"/>
    <n v="13"/>
    <s v="M"/>
    <m/>
    <m/>
    <n v="2"/>
    <n v="2"/>
    <n v="2"/>
    <n v="3"/>
    <n v="6"/>
    <n v="15"/>
    <s v="M"/>
    <n v="0"/>
    <n v="0"/>
    <x v="2"/>
  </r>
  <r>
    <x v="1"/>
    <x v="6"/>
    <n v="9"/>
    <n v="8"/>
    <n v="9"/>
    <n v="11"/>
    <n v="15"/>
    <n v="16"/>
    <m/>
    <m/>
    <m/>
    <s v="?"/>
    <n v="1"/>
    <n v="2"/>
    <n v="4"/>
    <n v="1"/>
    <s v=""/>
    <n v="8"/>
    <n v="0"/>
    <n v="0"/>
    <s v="?"/>
    <x v="3"/>
  </r>
  <r>
    <x v="1"/>
    <x v="6"/>
    <n v="10"/>
    <n v="28"/>
    <n v="29"/>
    <n v="2"/>
    <n v="4"/>
    <n v="7"/>
    <n v="14"/>
    <s v="F"/>
    <m/>
    <m/>
    <n v="1"/>
    <n v="2"/>
    <n v="2"/>
    <n v="3"/>
    <n v="7"/>
    <n v="15"/>
    <s v="F"/>
    <n v="0"/>
    <n v="0"/>
    <x v="2"/>
  </r>
  <r>
    <x v="1"/>
    <x v="6"/>
    <n v="11"/>
    <n v="28"/>
    <n v="29"/>
    <n v="2"/>
    <n v="5"/>
    <n v="7"/>
    <n v="17"/>
    <s v="F"/>
    <m/>
    <m/>
    <n v="1"/>
    <n v="2"/>
    <n v="3"/>
    <n v="2"/>
    <n v="10"/>
    <n v="18"/>
    <s v="F"/>
    <n v="0"/>
    <n v="0"/>
    <x v="2"/>
  </r>
  <r>
    <x v="1"/>
    <x v="6"/>
    <n v="12"/>
    <n v="28"/>
    <n v="29"/>
    <n v="4"/>
    <n v="7"/>
    <n v="13"/>
    <m/>
    <m/>
    <s v="D M 17"/>
    <m/>
    <n v="1"/>
    <n v="4"/>
    <n v="3"/>
    <n v="6"/>
    <s v=""/>
    <n v="14"/>
    <n v="0"/>
    <s v="D M 17"/>
    <n v="0"/>
    <x v="1"/>
  </r>
  <r>
    <x v="1"/>
    <x v="6"/>
    <n v="13"/>
    <n v="28"/>
    <n v="29"/>
    <n v="2"/>
    <n v="4"/>
    <n v="7"/>
    <n v="15"/>
    <s v="M"/>
    <m/>
    <m/>
    <n v="1"/>
    <n v="2"/>
    <n v="2"/>
    <n v="3"/>
    <n v="8"/>
    <n v="16"/>
    <s v="M"/>
    <n v="0"/>
    <n v="0"/>
    <x v="2"/>
  </r>
  <r>
    <x v="1"/>
    <x v="6"/>
    <n v="14"/>
    <n v="1"/>
    <n v="3"/>
    <n v="5"/>
    <n v="7"/>
    <n v="9"/>
    <m/>
    <m/>
    <s v="Dead March 13"/>
    <m/>
    <n v="2"/>
    <n v="2"/>
    <n v="2"/>
    <n v="2"/>
    <s v=""/>
    <n v="8"/>
    <n v="0"/>
    <s v="Dead March 13"/>
    <n v="0"/>
    <x v="1"/>
  </r>
  <r>
    <x v="1"/>
    <x v="6"/>
    <n v="15"/>
    <n v="1"/>
    <n v="2"/>
    <n v="4"/>
    <n v="7"/>
    <n v="10"/>
    <m/>
    <m/>
    <s v="D M 11"/>
    <m/>
    <n v="1"/>
    <n v="2"/>
    <n v="3"/>
    <n v="3"/>
    <s v=""/>
    <n v="9"/>
    <n v="0"/>
    <s v="D M 11"/>
    <n v="0"/>
    <x v="1"/>
  </r>
  <r>
    <x v="1"/>
    <x v="6"/>
    <n v="16"/>
    <n v="7"/>
    <n v="8"/>
    <n v="10"/>
    <m/>
    <m/>
    <m/>
    <m/>
    <s v="Dead March 14"/>
    <m/>
    <n v="1"/>
    <n v="2"/>
    <s v=""/>
    <s v=""/>
    <s v=""/>
    <n v="3"/>
    <n v="0"/>
    <s v="Dead March 14"/>
    <n v="0"/>
    <x v="1"/>
  </r>
  <r>
    <x v="1"/>
    <x v="4"/>
    <n v="1"/>
    <n v="25"/>
    <m/>
    <m/>
    <m/>
    <m/>
    <m/>
    <m/>
    <s v="Dead Feb 25"/>
    <s v="&quot;+ 2 Dead&quot; written at bottom of this section"/>
    <s v=""/>
    <s v=""/>
    <s v=""/>
    <s v=""/>
    <s v=""/>
    <n v="0"/>
    <n v="0"/>
    <s v="Dead Feb 25"/>
    <s v="&quot;+ 2 Dead&quot; written at bottom of this section"/>
    <x v="1"/>
  </r>
  <r>
    <x v="1"/>
    <x v="4"/>
    <n v="2"/>
    <n v="29"/>
    <m/>
    <m/>
    <m/>
    <m/>
    <m/>
    <m/>
    <s v="Dead March 1"/>
    <m/>
    <s v=""/>
    <s v=""/>
    <s v=""/>
    <s v=""/>
    <s v=""/>
    <n v="0"/>
    <n v="0"/>
    <s v="Dead March 1"/>
    <n v="0"/>
    <x v="1"/>
  </r>
  <r>
    <x v="1"/>
    <x v="4"/>
    <n v="3"/>
    <n v="23"/>
    <m/>
    <n v="24"/>
    <n v="26"/>
    <n v="27"/>
    <n v="29"/>
    <s v="M"/>
    <m/>
    <m/>
    <n v="0.5"/>
    <n v="0.5"/>
    <n v="2"/>
    <n v="1"/>
    <n v="2"/>
    <n v="6"/>
    <s v="M"/>
    <n v="0"/>
    <n v="0"/>
    <x v="2"/>
  </r>
  <r>
    <x v="1"/>
    <x v="4"/>
    <n v="4"/>
    <n v="23"/>
    <n v="24"/>
    <n v="25"/>
    <m/>
    <m/>
    <m/>
    <m/>
    <s v="Dead Feb 29"/>
    <m/>
    <n v="1"/>
    <n v="1"/>
    <s v=""/>
    <s v=""/>
    <s v=""/>
    <n v="2"/>
    <n v="0"/>
    <s v="Dead Feb 29"/>
    <n v="0"/>
    <x v="1"/>
  </r>
  <r>
    <x v="1"/>
    <x v="4"/>
    <n v="6"/>
    <n v="23"/>
    <m/>
    <n v="24"/>
    <m/>
    <m/>
    <m/>
    <m/>
    <s v="Dead Feb 29"/>
    <m/>
    <n v="0.5"/>
    <n v="0.5"/>
    <s v=""/>
    <s v=""/>
    <s v=""/>
    <n v="1"/>
    <n v="0"/>
    <s v="Dead Feb 29"/>
    <n v="0"/>
    <x v="1"/>
  </r>
  <r>
    <x v="1"/>
    <x v="4"/>
    <n v="7"/>
    <n v="25"/>
    <n v="26"/>
    <n v="27"/>
    <n v="29"/>
    <n v="1"/>
    <n v="3"/>
    <s v="F"/>
    <m/>
    <m/>
    <n v="1"/>
    <n v="1"/>
    <n v="2"/>
    <n v="1"/>
    <n v="2"/>
    <n v="7"/>
    <s v="F"/>
    <n v="0"/>
    <n v="0"/>
    <x v="2"/>
  </r>
  <r>
    <x v="1"/>
    <x v="4"/>
    <n v="8"/>
    <n v="8"/>
    <n v="9"/>
    <n v="10"/>
    <n v="13"/>
    <n v="14"/>
    <n v="17"/>
    <s v="M"/>
    <m/>
    <m/>
    <n v="1"/>
    <n v="1"/>
    <n v="3"/>
    <n v="1"/>
    <n v="3"/>
    <n v="9"/>
    <s v="M"/>
    <n v="0"/>
    <n v="0"/>
    <x v="2"/>
  </r>
  <r>
    <x v="1"/>
    <x v="4"/>
    <n v="9"/>
    <n v="24"/>
    <n v="25"/>
    <n v="26"/>
    <m/>
    <m/>
    <m/>
    <m/>
    <s v="Dead Feb 29"/>
    <m/>
    <n v="1"/>
    <n v="1"/>
    <s v=""/>
    <s v=""/>
    <s v=""/>
    <n v="2"/>
    <n v="0"/>
    <s v="Dead Feb 29"/>
    <n v="0"/>
    <x v="1"/>
  </r>
  <r>
    <x v="1"/>
    <x v="4"/>
    <n v="10"/>
    <n v="8"/>
    <m/>
    <m/>
    <m/>
    <m/>
    <m/>
    <m/>
    <s v="Escaped M 9"/>
    <m/>
    <s v=""/>
    <s v=""/>
    <s v=""/>
    <s v=""/>
    <s v=""/>
    <n v="0"/>
    <n v="0"/>
    <s v="Escaped M 9"/>
    <n v="0"/>
    <x v="0"/>
  </r>
  <r>
    <x v="1"/>
    <x v="4"/>
    <n v="11"/>
    <n v="24"/>
    <n v="25"/>
    <n v="26"/>
    <m/>
    <m/>
    <m/>
    <m/>
    <s v="Dead Feb 29"/>
    <m/>
    <n v="1"/>
    <n v="1"/>
    <s v=""/>
    <s v=""/>
    <s v=""/>
    <n v="2"/>
    <n v="0"/>
    <s v="Dead Feb 29"/>
    <n v="0"/>
    <x v="1"/>
  </r>
  <r>
    <x v="1"/>
    <x v="4"/>
    <n v="12"/>
    <n v="3"/>
    <n v="4"/>
    <m/>
    <n v="7"/>
    <n v="10"/>
    <n v="11"/>
    <s v="F"/>
    <m/>
    <m/>
    <n v="1"/>
    <n v="1.5"/>
    <n v="1.5"/>
    <n v="3"/>
    <n v="1"/>
    <n v="8"/>
    <s v="F"/>
    <n v="0"/>
    <n v="0"/>
    <x v="2"/>
  </r>
  <r>
    <x v="1"/>
    <x v="4"/>
    <n v="13"/>
    <n v="3"/>
    <n v="4"/>
    <m/>
    <n v="7"/>
    <n v="10"/>
    <n v="11"/>
    <s v="M"/>
    <m/>
    <m/>
    <n v="1"/>
    <n v="1.5"/>
    <n v="1.5"/>
    <n v="3"/>
    <n v="1"/>
    <n v="8"/>
    <s v="M"/>
    <n v="0"/>
    <n v="0"/>
    <x v="2"/>
  </r>
  <r>
    <x v="1"/>
    <x v="4"/>
    <n v="14"/>
    <n v="3"/>
    <n v="4"/>
    <m/>
    <m/>
    <m/>
    <m/>
    <m/>
    <s v="Escaped March 8"/>
    <m/>
    <n v="1"/>
    <s v=""/>
    <s v=""/>
    <s v=""/>
    <s v=""/>
    <n v="1"/>
    <n v="0"/>
    <s v="Escaped March 8"/>
    <n v="0"/>
    <x v="0"/>
  </r>
  <r>
    <x v="1"/>
    <x v="4"/>
    <n v="15"/>
    <n v="3"/>
    <n v="4"/>
    <m/>
    <n v="7"/>
    <m/>
    <m/>
    <m/>
    <s v="Dead March 8"/>
    <m/>
    <n v="1"/>
    <n v="1.5"/>
    <n v="1.5"/>
    <s v=""/>
    <s v=""/>
    <n v="4"/>
    <n v="0"/>
    <s v="Dead March 8"/>
    <n v="0"/>
    <x v="1"/>
  </r>
  <r>
    <x v="1"/>
    <x v="4"/>
    <s v="N1"/>
    <n v="3"/>
    <n v="4"/>
    <m/>
    <n v="7"/>
    <n v="10"/>
    <n v="11"/>
    <s v="M"/>
    <m/>
    <m/>
    <n v="1"/>
    <n v="1.5"/>
    <n v="1.5"/>
    <n v="3"/>
    <n v="1"/>
    <n v="8"/>
    <s v="M"/>
    <n v="0"/>
    <n v="0"/>
    <x v="2"/>
  </r>
  <r>
    <x v="1"/>
    <x v="4"/>
    <s v="N2"/>
    <n v="3"/>
    <n v="4"/>
    <m/>
    <n v="7"/>
    <n v="9"/>
    <n v="10"/>
    <s v="M"/>
    <m/>
    <m/>
    <n v="1"/>
    <n v="1.5"/>
    <n v="1.5"/>
    <n v="2"/>
    <n v="1"/>
    <n v="7"/>
    <s v="M"/>
    <n v="0"/>
    <n v="0"/>
    <x v="2"/>
  </r>
  <r>
    <x v="1"/>
    <x v="4"/>
    <s v="N3"/>
    <n v="3"/>
    <n v="4"/>
    <m/>
    <n v="7"/>
    <n v="11"/>
    <n v="12"/>
    <s v="F"/>
    <m/>
    <m/>
    <n v="1"/>
    <n v="1.5"/>
    <n v="1.5"/>
    <n v="4"/>
    <n v="1"/>
    <n v="9"/>
    <s v="F"/>
    <n v="0"/>
    <n v="0"/>
    <x v="2"/>
  </r>
  <r>
    <x v="1"/>
    <x v="4"/>
    <s v="N4"/>
    <n v="3"/>
    <n v="4"/>
    <m/>
    <n v="7"/>
    <n v="9"/>
    <n v="11"/>
    <s v="M"/>
    <m/>
    <m/>
    <n v="1"/>
    <n v="1.5"/>
    <n v="1.5"/>
    <n v="2"/>
    <n v="2"/>
    <n v="8"/>
    <s v="M"/>
    <n v="0"/>
    <n v="0"/>
    <x v="2"/>
  </r>
  <r>
    <x v="1"/>
    <x v="4"/>
    <s v="N5"/>
    <n v="3"/>
    <n v="4"/>
    <m/>
    <m/>
    <m/>
    <m/>
    <m/>
    <s v="E M7"/>
    <m/>
    <n v="1"/>
    <s v=""/>
    <s v=""/>
    <s v=""/>
    <s v=""/>
    <n v="1"/>
    <n v="0"/>
    <s v="E M7"/>
    <n v="0"/>
    <x v="0"/>
  </r>
  <r>
    <x v="1"/>
    <x v="4"/>
    <s v="N6"/>
    <n v="3"/>
    <n v="4"/>
    <m/>
    <n v="7"/>
    <n v="9"/>
    <n v="11"/>
    <s v="F"/>
    <m/>
    <m/>
    <n v="1"/>
    <n v="1.5"/>
    <n v="1.5"/>
    <n v="2"/>
    <n v="2"/>
    <n v="8"/>
    <s v="F"/>
    <n v="0"/>
    <n v="0"/>
    <x v="2"/>
  </r>
  <r>
    <x v="1"/>
    <x v="4"/>
    <n v="16"/>
    <n v="8"/>
    <n v="9"/>
    <n v="10"/>
    <n v="12"/>
    <n v="13"/>
    <n v="15"/>
    <s v="F"/>
    <m/>
    <m/>
    <n v="1"/>
    <n v="1"/>
    <n v="2"/>
    <n v="1"/>
    <n v="2"/>
    <n v="7"/>
    <s v="F"/>
    <n v="0"/>
    <n v="0"/>
    <x v="2"/>
  </r>
  <r>
    <x v="1"/>
    <x v="4"/>
    <n v="17"/>
    <m/>
    <m/>
    <m/>
    <m/>
    <m/>
    <m/>
    <m/>
    <s v="EM9"/>
    <m/>
    <s v=""/>
    <s v=""/>
    <s v=""/>
    <s v=""/>
    <s v=""/>
    <n v="0"/>
    <n v="0"/>
    <s v="EM9"/>
    <n v="0"/>
    <x v="0"/>
  </r>
  <r>
    <x v="1"/>
    <x v="4"/>
    <n v="18"/>
    <n v="8"/>
    <n v="9"/>
    <n v="11"/>
    <n v="12"/>
    <n v="13"/>
    <n v="16"/>
    <s v="F"/>
    <m/>
    <m/>
    <n v="1"/>
    <n v="2"/>
    <n v="1"/>
    <n v="1"/>
    <n v="3"/>
    <n v="8"/>
    <s v="F"/>
    <n v="0"/>
    <n v="0"/>
    <x v="2"/>
  </r>
  <r>
    <x v="1"/>
    <x v="4"/>
    <n v="19"/>
    <n v="8"/>
    <n v="9"/>
    <n v="10"/>
    <n v="12"/>
    <n v="13"/>
    <n v="15"/>
    <s v="F"/>
    <m/>
    <m/>
    <n v="1"/>
    <n v="1"/>
    <n v="2"/>
    <n v="1"/>
    <n v="2"/>
    <n v="7"/>
    <s v="F"/>
    <n v="0"/>
    <n v="0"/>
    <x v="2"/>
  </r>
  <r>
    <x v="1"/>
    <x v="3"/>
    <n v="1"/>
    <n v="28"/>
    <n v="1"/>
    <n v="2"/>
    <n v="4"/>
    <m/>
    <m/>
    <m/>
    <s v="D M18"/>
    <m/>
    <n v="2"/>
    <n v="1"/>
    <n v="2"/>
    <s v=""/>
    <s v=""/>
    <n v="5"/>
    <n v="0"/>
    <s v="D M18"/>
    <n v="0"/>
    <x v="1"/>
  </r>
  <r>
    <x v="1"/>
    <x v="3"/>
    <n v="2"/>
    <n v="28"/>
    <n v="29"/>
    <n v="2"/>
    <n v="4"/>
    <n v="8"/>
    <m/>
    <m/>
    <s v="D M 14"/>
    <m/>
    <n v="1"/>
    <n v="2"/>
    <n v="2"/>
    <n v="4"/>
    <s v=""/>
    <n v="9"/>
    <n v="0"/>
    <s v="D M 14"/>
    <n v="0"/>
    <x v="1"/>
  </r>
  <r>
    <x v="1"/>
    <x v="3"/>
    <n v="3"/>
    <n v="1"/>
    <m/>
    <n v="4"/>
    <n v="7"/>
    <n v="8"/>
    <m/>
    <m/>
    <s v="D M14"/>
    <m/>
    <n v="1.5"/>
    <n v="1.5"/>
    <n v="3"/>
    <n v="1"/>
    <s v=""/>
    <n v="7"/>
    <n v="0"/>
    <s v="D M14"/>
    <n v="0"/>
    <x v="1"/>
  </r>
  <r>
    <x v="1"/>
    <x v="3"/>
    <n v="4"/>
    <n v="28"/>
    <n v="1"/>
    <n v="2"/>
    <n v="4"/>
    <n v="10"/>
    <n v="16"/>
    <s v="F"/>
    <m/>
    <m/>
    <n v="2"/>
    <n v="1"/>
    <n v="2"/>
    <n v="6"/>
    <n v="6"/>
    <n v="17"/>
    <s v="F"/>
    <n v="0"/>
    <n v="0"/>
    <x v="2"/>
  </r>
  <r>
    <x v="1"/>
    <x v="3"/>
    <n v="5"/>
    <n v="28"/>
    <n v="1"/>
    <m/>
    <m/>
    <m/>
    <m/>
    <m/>
    <s v="E M3"/>
    <m/>
    <n v="2"/>
    <s v=""/>
    <s v=""/>
    <s v=""/>
    <s v=""/>
    <n v="2"/>
    <n v="0"/>
    <s v="E M3"/>
    <n v="0"/>
    <x v="0"/>
  </r>
  <r>
    <x v="1"/>
    <x v="3"/>
    <n v="6"/>
    <n v="29"/>
    <n v="1"/>
    <n v="4"/>
    <n v="7"/>
    <n v="9"/>
    <m/>
    <m/>
    <s v="D M 18"/>
    <m/>
    <n v="1"/>
    <n v="3"/>
    <n v="3"/>
    <n v="2"/>
    <s v=""/>
    <n v="9"/>
    <n v="0"/>
    <s v="D M 18"/>
    <n v="0"/>
    <x v="1"/>
  </r>
  <r>
    <x v="1"/>
    <x v="3"/>
    <n v="7"/>
    <n v="29"/>
    <n v="1"/>
    <n v="4"/>
    <n v="7"/>
    <n v="9"/>
    <m/>
    <m/>
    <s v="D M14"/>
    <m/>
    <n v="1"/>
    <n v="3"/>
    <n v="3"/>
    <n v="2"/>
    <s v=""/>
    <n v="9"/>
    <n v="0"/>
    <s v="D M14"/>
    <n v="0"/>
    <x v="1"/>
  </r>
  <r>
    <x v="1"/>
    <x v="3"/>
    <n v="8"/>
    <n v="7"/>
    <n v="10"/>
    <n v="12"/>
    <m/>
    <m/>
    <m/>
    <m/>
    <s v="E M 19"/>
    <m/>
    <n v="3"/>
    <n v="2"/>
    <s v=""/>
    <s v=""/>
    <s v=""/>
    <n v="5"/>
    <n v="0"/>
    <s v="E M 19"/>
    <n v="0"/>
    <x v="0"/>
  </r>
  <r>
    <x v="1"/>
    <x v="3"/>
    <n v="9"/>
    <n v="29"/>
    <n v="1"/>
    <m/>
    <m/>
    <m/>
    <m/>
    <m/>
    <s v="D M3"/>
    <m/>
    <n v="1"/>
    <s v=""/>
    <s v=""/>
    <s v=""/>
    <s v=""/>
    <n v="1"/>
    <n v="0"/>
    <s v="D M3"/>
    <n v="0"/>
    <x v="1"/>
  </r>
  <r>
    <x v="1"/>
    <x v="3"/>
    <n v="10"/>
    <n v="29"/>
    <n v="1"/>
    <n v="2"/>
    <n v="4"/>
    <n v="7"/>
    <m/>
    <m/>
    <s v="D M 18"/>
    <m/>
    <n v="1"/>
    <n v="1"/>
    <n v="2"/>
    <n v="3"/>
    <s v=""/>
    <n v="7"/>
    <n v="0"/>
    <s v="D M 18"/>
    <n v="0"/>
    <x v="1"/>
  </r>
  <r>
    <x v="1"/>
    <x v="3"/>
    <n v="11"/>
    <n v="7"/>
    <n v="9"/>
    <n v="12"/>
    <m/>
    <m/>
    <m/>
    <m/>
    <s v="D M 13"/>
    <m/>
    <n v="2"/>
    <n v="3"/>
    <s v=""/>
    <s v=""/>
    <s v=""/>
    <n v="5"/>
    <n v="0"/>
    <s v="D M 13"/>
    <n v="0"/>
    <x v="1"/>
  </r>
  <r>
    <x v="1"/>
    <x v="3"/>
    <n v="12"/>
    <n v="1"/>
    <n v="2"/>
    <n v="4"/>
    <n v="7"/>
    <n v="9"/>
    <n v="14"/>
    <s v="M"/>
    <m/>
    <m/>
    <n v="1"/>
    <n v="2"/>
    <n v="3"/>
    <n v="2"/>
    <n v="5"/>
    <n v="13"/>
    <s v="M"/>
    <n v="0"/>
    <n v="0"/>
    <x v="2"/>
  </r>
  <r>
    <x v="1"/>
    <x v="3"/>
    <n v="13"/>
    <n v="1"/>
    <n v="2"/>
    <n v="4"/>
    <n v="7"/>
    <n v="9"/>
    <n v="16"/>
    <s v="M"/>
    <m/>
    <m/>
    <n v="1"/>
    <n v="2"/>
    <n v="3"/>
    <n v="2"/>
    <n v="7"/>
    <n v="15"/>
    <s v="M"/>
    <n v="0"/>
    <n v="0"/>
    <x v="2"/>
  </r>
  <r>
    <x v="1"/>
    <x v="3"/>
    <n v="14"/>
    <n v="3"/>
    <n v="4"/>
    <n v="7"/>
    <n v="8"/>
    <n v="10"/>
    <m/>
    <m/>
    <s v="D M 18"/>
    <m/>
    <n v="1"/>
    <n v="3"/>
    <n v="1"/>
    <n v="2"/>
    <s v=""/>
    <n v="7"/>
    <n v="0"/>
    <s v="D M 18"/>
    <n v="0"/>
    <x v="1"/>
  </r>
  <r>
    <x v="1"/>
    <x v="3"/>
    <n v="15"/>
    <n v="3"/>
    <n v="4"/>
    <n v="7"/>
    <n v="9"/>
    <n v="10"/>
    <m/>
    <m/>
    <s v="D M 14"/>
    <m/>
    <n v="1"/>
    <n v="3"/>
    <n v="2"/>
    <n v="1"/>
    <s v=""/>
    <n v="7"/>
    <n v="0"/>
    <s v="D M 14"/>
    <n v="0"/>
    <x v="1"/>
  </r>
  <r>
    <x v="1"/>
    <x v="3"/>
    <s v="N9"/>
    <n v="3"/>
    <n v="4"/>
    <n v="8"/>
    <n v="11"/>
    <m/>
    <m/>
    <m/>
    <s v="D M 16"/>
    <m/>
    <n v="1"/>
    <n v="4"/>
    <n v="3"/>
    <s v=""/>
    <s v=""/>
    <n v="8"/>
    <n v="0"/>
    <s v="D M 16"/>
    <n v="0"/>
    <x v="1"/>
  </r>
  <r>
    <x v="1"/>
    <x v="3"/>
    <n v="16"/>
    <n v="7"/>
    <n v="8"/>
    <m/>
    <m/>
    <m/>
    <m/>
    <m/>
    <s v="D M11"/>
    <m/>
    <n v="1"/>
    <s v=""/>
    <s v=""/>
    <s v=""/>
    <s v=""/>
    <n v="1"/>
    <n v="0"/>
    <s v="D M11"/>
    <n v="0"/>
    <x v="1"/>
  </r>
  <r>
    <x v="1"/>
    <x v="3"/>
    <n v="17"/>
    <n v="8"/>
    <n v="9"/>
    <n v="11"/>
    <m/>
    <m/>
    <m/>
    <m/>
    <s v="D M16"/>
    <m/>
    <n v="1"/>
    <n v="2"/>
    <s v=""/>
    <s v=""/>
    <s v=""/>
    <n v="3"/>
    <n v="0"/>
    <s v="D M16"/>
    <n v="0"/>
    <x v="1"/>
  </r>
  <r>
    <x v="1"/>
    <x v="3"/>
    <n v="19"/>
    <n v="8"/>
    <n v="10"/>
    <m/>
    <m/>
    <m/>
    <m/>
    <m/>
    <s v="D M11"/>
    <m/>
    <n v="2"/>
    <s v=""/>
    <s v=""/>
    <s v=""/>
    <s v=""/>
    <n v="2"/>
    <n v="0"/>
    <s v="D M11"/>
    <n v="0"/>
    <x v="1"/>
  </r>
  <r>
    <x v="1"/>
    <x v="3"/>
    <n v="20"/>
    <n v="8"/>
    <n v="10"/>
    <n v="12"/>
    <n v="16"/>
    <m/>
    <m/>
    <m/>
    <s v="D M 18"/>
    <m/>
    <n v="2"/>
    <n v="2"/>
    <n v="4"/>
    <s v=""/>
    <s v=""/>
    <n v="8"/>
    <n v="0"/>
    <s v="D M 18"/>
    <n v="0"/>
    <x v="1"/>
  </r>
  <r>
    <x v="1"/>
    <x v="3"/>
    <n v="21"/>
    <m/>
    <m/>
    <m/>
    <m/>
    <m/>
    <m/>
    <m/>
    <s v="EM9?"/>
    <m/>
    <s v=""/>
    <s v=""/>
    <s v=""/>
    <s v=""/>
    <s v=""/>
    <n v="0"/>
    <n v="0"/>
    <s v="EM9?"/>
    <n v="0"/>
    <x v="0"/>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r>
    <x v="2"/>
    <x v="8"/>
    <m/>
    <m/>
    <m/>
    <m/>
    <m/>
    <m/>
    <m/>
    <m/>
    <m/>
    <m/>
    <m/>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3:E23" firstHeaderRow="1" firstDataRow="3" firstDataCol="1"/>
  <pivotFields count="22">
    <pivotField axis="axisRow" showAll="0">
      <items count="4">
        <item x="0"/>
        <item x="1"/>
        <item x="2"/>
        <item t="default"/>
      </items>
    </pivotField>
    <pivotField axis="axisRow" showAll="0">
      <items count="10">
        <item x="5"/>
        <item x="3"/>
        <item x="2"/>
        <item x="0"/>
        <item x="1"/>
        <item x="4"/>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multipleItemSelectionAllowed="1" showAll="0">
      <items count="6">
        <item h="1" x="3"/>
        <item x="2"/>
        <item x="1"/>
        <item h="1" x="0"/>
        <item h="1" x="4"/>
        <item t="default"/>
      </items>
    </pivotField>
  </pivotFields>
  <rowFields count="2">
    <field x="0"/>
    <field x="1"/>
  </rowFields>
  <rowItems count="18">
    <i>
      <x/>
    </i>
    <i r="1">
      <x/>
    </i>
    <i r="1">
      <x v="1"/>
    </i>
    <i r="1">
      <x v="2"/>
    </i>
    <i r="1">
      <x v="3"/>
    </i>
    <i r="1">
      <x v="4"/>
    </i>
    <i r="1">
      <x v="5"/>
    </i>
    <i r="1">
      <x v="6"/>
    </i>
    <i r="1">
      <x v="7"/>
    </i>
    <i>
      <x v="1"/>
    </i>
    <i r="1">
      <x/>
    </i>
    <i r="1">
      <x v="1"/>
    </i>
    <i r="1">
      <x v="2"/>
    </i>
    <i r="1">
      <x v="3"/>
    </i>
    <i r="1">
      <x v="4"/>
    </i>
    <i r="1">
      <x v="5"/>
    </i>
    <i r="1">
      <x v="6"/>
    </i>
    <i t="grand">
      <x/>
    </i>
  </rowItems>
  <colFields count="2">
    <field x="21"/>
    <field x="-2"/>
  </colFields>
  <colItems count="4">
    <i>
      <x v="1"/>
      <x/>
    </i>
    <i r="1" i="1">
      <x v="1"/>
    </i>
    <i>
      <x v="2"/>
      <x/>
    </i>
    <i r="1" i="1">
      <x v="1"/>
    </i>
  </colItems>
  <dataFields count="2">
    <dataField name="Count of Fate (A = adult, D = dead, E = escaped, ? = unknown not included)" fld="21" subtotal="count" baseField="0" baseItem="0"/>
    <dataField name="%" fld="21"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8"/>
  <sheetViews>
    <sheetView tabSelected="1" zoomScale="52" zoomScaleNormal="52" workbookViewId="0">
      <pane ySplit="1" topLeftCell="A2" activePane="bottomLeft" state="frozen"/>
      <selection pane="bottomLeft" activeCell="F67" sqref="F67"/>
    </sheetView>
  </sheetViews>
  <sheetFormatPr defaultRowHeight="14.5" x14ac:dyDescent="0.35"/>
  <cols>
    <col min="1" max="3" width="8.7265625" style="4"/>
    <col min="4" max="4" width="10.7265625" style="4" customWidth="1"/>
    <col min="5" max="11" width="8.7265625" style="4"/>
    <col min="12" max="12" width="13.36328125" style="4" customWidth="1"/>
    <col min="13" max="16384" width="8.7265625" style="4"/>
  </cols>
  <sheetData>
    <row r="1" spans="1:22" ht="15.5" x14ac:dyDescent="0.35">
      <c r="A1" s="2" t="s">
        <v>178</v>
      </c>
      <c r="B1" s="2" t="s">
        <v>85</v>
      </c>
      <c r="C1" s="2" t="s">
        <v>103</v>
      </c>
      <c r="D1" s="3" t="s">
        <v>1</v>
      </c>
      <c r="E1" s="3" t="s">
        <v>2</v>
      </c>
      <c r="F1" s="2" t="s">
        <v>3</v>
      </c>
      <c r="G1" s="2" t="s">
        <v>4</v>
      </c>
      <c r="H1" s="2" t="s">
        <v>5</v>
      </c>
      <c r="I1" s="2" t="s">
        <v>6</v>
      </c>
      <c r="J1" s="2" t="s">
        <v>86</v>
      </c>
      <c r="K1" s="2" t="s">
        <v>7</v>
      </c>
      <c r="L1" s="2" t="s">
        <v>0</v>
      </c>
      <c r="M1" s="2" t="s">
        <v>87</v>
      </c>
      <c r="N1" s="2" t="s">
        <v>88</v>
      </c>
      <c r="O1" s="2" t="s">
        <v>89</v>
      </c>
      <c r="P1" s="2" t="s">
        <v>90</v>
      </c>
      <c r="Q1" s="2" t="s">
        <v>91</v>
      </c>
      <c r="R1" s="2" t="s">
        <v>172</v>
      </c>
      <c r="S1" s="2" t="s">
        <v>86</v>
      </c>
      <c r="T1" s="2" t="s">
        <v>7</v>
      </c>
      <c r="U1" s="2" t="s">
        <v>0</v>
      </c>
      <c r="V1" s="2" t="s">
        <v>182</v>
      </c>
    </row>
    <row r="2" spans="1:22" x14ac:dyDescent="0.35">
      <c r="A2" s="4">
        <v>1</v>
      </c>
      <c r="B2" s="4" t="s">
        <v>98</v>
      </c>
      <c r="C2" s="4" t="s">
        <v>8</v>
      </c>
      <c r="D2" s="4">
        <v>9</v>
      </c>
      <c r="E2" s="4">
        <v>10</v>
      </c>
      <c r="K2" s="4" t="s">
        <v>55</v>
      </c>
      <c r="M2" s="4">
        <f t="shared" ref="M2:Q5" si="0">IF(E2-D2&gt;0,E2-D2,"")</f>
        <v>1</v>
      </c>
      <c r="N2" s="4" t="str">
        <f t="shared" si="0"/>
        <v/>
      </c>
      <c r="O2" s="4" t="str">
        <f t="shared" si="0"/>
        <v/>
      </c>
      <c r="P2" s="4" t="str">
        <f t="shared" si="0"/>
        <v/>
      </c>
      <c r="Q2" s="4" t="str">
        <f t="shared" si="0"/>
        <v/>
      </c>
      <c r="R2" s="4">
        <f t="shared" ref="R2:R65" si="1">SUM(M2:Q2)</f>
        <v>1</v>
      </c>
      <c r="S2" s="4">
        <f t="shared" ref="S2:S65" si="2">J2</f>
        <v>0</v>
      </c>
      <c r="T2" s="4" t="str">
        <f t="shared" ref="T2:T65" si="3">K2</f>
        <v>Dead Feb 15</v>
      </c>
      <c r="U2" s="4">
        <f t="shared" ref="U2:U65" si="4">L2</f>
        <v>0</v>
      </c>
      <c r="V2" s="4" t="s">
        <v>106</v>
      </c>
    </row>
    <row r="3" spans="1:22" x14ac:dyDescent="0.35">
      <c r="A3" s="4">
        <v>1</v>
      </c>
      <c r="B3" s="4" t="s">
        <v>98</v>
      </c>
      <c r="C3" s="4" t="s">
        <v>10</v>
      </c>
      <c r="D3" s="4">
        <v>9</v>
      </c>
      <c r="K3" s="4" t="s">
        <v>55</v>
      </c>
      <c r="M3" s="4" t="str">
        <f t="shared" si="0"/>
        <v/>
      </c>
      <c r="N3" s="4" t="str">
        <f t="shared" si="0"/>
        <v/>
      </c>
      <c r="O3" s="4" t="str">
        <f t="shared" si="0"/>
        <v/>
      </c>
      <c r="P3" s="4" t="str">
        <f t="shared" si="0"/>
        <v/>
      </c>
      <c r="Q3" s="4" t="str">
        <f t="shared" si="0"/>
        <v/>
      </c>
      <c r="R3" s="4">
        <f t="shared" si="1"/>
        <v>0</v>
      </c>
      <c r="S3" s="4">
        <f t="shared" si="2"/>
        <v>0</v>
      </c>
      <c r="T3" s="4" t="str">
        <f t="shared" si="3"/>
        <v>Dead Feb 15</v>
      </c>
      <c r="U3" s="4">
        <f t="shared" si="4"/>
        <v>0</v>
      </c>
      <c r="V3" s="4" t="s">
        <v>106</v>
      </c>
    </row>
    <row r="4" spans="1:22" x14ac:dyDescent="0.35">
      <c r="A4" s="4">
        <v>1</v>
      </c>
      <c r="B4" s="4" t="s">
        <v>98</v>
      </c>
      <c r="C4" s="4" t="s">
        <v>12</v>
      </c>
      <c r="D4" s="4">
        <v>9</v>
      </c>
      <c r="K4" s="4" t="s">
        <v>73</v>
      </c>
      <c r="M4" s="4" t="str">
        <f t="shared" si="0"/>
        <v/>
      </c>
      <c r="N4" s="4" t="str">
        <f t="shared" si="0"/>
        <v/>
      </c>
      <c r="O4" s="4" t="str">
        <f t="shared" si="0"/>
        <v/>
      </c>
      <c r="P4" s="4" t="str">
        <f t="shared" si="0"/>
        <v/>
      </c>
      <c r="Q4" s="4" t="str">
        <f t="shared" si="0"/>
        <v/>
      </c>
      <c r="R4" s="4">
        <f t="shared" si="1"/>
        <v>0</v>
      </c>
      <c r="S4" s="4">
        <f t="shared" si="2"/>
        <v>0</v>
      </c>
      <c r="T4" s="4" t="str">
        <f t="shared" si="3"/>
        <v>Dead Feb 10- Ephestia</v>
      </c>
      <c r="U4" s="4">
        <f t="shared" si="4"/>
        <v>0</v>
      </c>
      <c r="V4" s="4" t="s">
        <v>106</v>
      </c>
    </row>
    <row r="5" spans="1:22" x14ac:dyDescent="0.35">
      <c r="A5" s="4">
        <v>1</v>
      </c>
      <c r="B5" s="4" t="s">
        <v>98</v>
      </c>
      <c r="C5" s="4" t="s">
        <v>13</v>
      </c>
      <c r="D5" s="4">
        <v>9</v>
      </c>
      <c r="K5" s="4" t="s">
        <v>44</v>
      </c>
      <c r="M5" s="4" t="str">
        <f t="shared" si="0"/>
        <v/>
      </c>
      <c r="N5" s="4" t="str">
        <f t="shared" si="0"/>
        <v/>
      </c>
      <c r="O5" s="4" t="str">
        <f t="shared" si="0"/>
        <v/>
      </c>
      <c r="P5" s="4" t="str">
        <f t="shared" si="0"/>
        <v/>
      </c>
      <c r="Q5" s="4" t="str">
        <f t="shared" si="0"/>
        <v/>
      </c>
      <c r="R5" s="4">
        <f t="shared" si="1"/>
        <v>0</v>
      </c>
      <c r="S5" s="4">
        <f t="shared" si="2"/>
        <v>0</v>
      </c>
      <c r="T5" s="4" t="str">
        <f t="shared" si="3"/>
        <v>Escaped Feb 11</v>
      </c>
      <c r="U5" s="4">
        <f t="shared" si="4"/>
        <v>0</v>
      </c>
      <c r="V5" s="4" t="s">
        <v>97</v>
      </c>
    </row>
    <row r="6" spans="1:22" x14ac:dyDescent="0.35">
      <c r="A6" s="4">
        <v>1</v>
      </c>
      <c r="B6" s="4" t="s">
        <v>98</v>
      </c>
      <c r="C6" s="4" t="s">
        <v>14</v>
      </c>
      <c r="D6" s="4">
        <v>9</v>
      </c>
      <c r="E6" s="4">
        <v>10</v>
      </c>
      <c r="G6" s="4">
        <v>15</v>
      </c>
      <c r="H6" s="4">
        <v>19</v>
      </c>
      <c r="K6" s="4" t="s">
        <v>74</v>
      </c>
      <c r="M6" s="4">
        <f>IF(E6-D6&gt;0,E6-D6,"")</f>
        <v>1</v>
      </c>
      <c r="N6" s="4">
        <f>5/2</f>
        <v>2.5</v>
      </c>
      <c r="O6" s="4">
        <f>5/2</f>
        <v>2.5</v>
      </c>
      <c r="P6" s="4">
        <f t="shared" ref="P6:P20" si="5">IF(H6-G6&gt;0,H6-G6,"")</f>
        <v>4</v>
      </c>
      <c r="Q6" s="4" t="str">
        <f t="shared" ref="Q6:Q20" si="6">IF(I6-H6&gt;0,I6-H6,"")</f>
        <v/>
      </c>
      <c r="R6" s="4">
        <f t="shared" si="1"/>
        <v>10</v>
      </c>
      <c r="S6" s="4">
        <f t="shared" si="2"/>
        <v>0</v>
      </c>
      <c r="T6" s="4" t="str">
        <f t="shared" si="3"/>
        <v>dead feb 22 - agar</v>
      </c>
      <c r="U6" s="4">
        <f t="shared" si="4"/>
        <v>0</v>
      </c>
      <c r="V6" s="4" t="s">
        <v>106</v>
      </c>
    </row>
    <row r="7" spans="1:22" x14ac:dyDescent="0.35">
      <c r="A7" s="4">
        <v>1</v>
      </c>
      <c r="B7" s="4" t="s">
        <v>98</v>
      </c>
      <c r="C7" s="4" t="s">
        <v>16</v>
      </c>
      <c r="D7" s="4">
        <v>10</v>
      </c>
      <c r="E7" s="4">
        <v>11</v>
      </c>
      <c r="F7" s="4">
        <v>15</v>
      </c>
      <c r="G7" s="4">
        <v>16</v>
      </c>
      <c r="K7" s="4" t="s">
        <v>75</v>
      </c>
      <c r="M7" s="4">
        <f>IF(E7-D7&gt;0,E7-D7,"")</f>
        <v>1</v>
      </c>
      <c r="N7" s="4">
        <f>IF(F7-E7&gt;0,F7-E7,"")</f>
        <v>4</v>
      </c>
      <c r="O7" s="4">
        <f>IF(G7-F7&gt;0,G7-F7,"")</f>
        <v>1</v>
      </c>
      <c r="P7" s="4" t="str">
        <f t="shared" si="5"/>
        <v/>
      </c>
      <c r="Q7" s="4" t="str">
        <f t="shared" si="6"/>
        <v/>
      </c>
      <c r="R7" s="4">
        <f t="shared" si="1"/>
        <v>6</v>
      </c>
      <c r="S7" s="4">
        <f t="shared" si="2"/>
        <v>0</v>
      </c>
      <c r="T7" s="4" t="str">
        <f t="shared" si="3"/>
        <v>dead feb 22</v>
      </c>
      <c r="U7" s="4">
        <f t="shared" si="4"/>
        <v>0</v>
      </c>
      <c r="V7" s="4" t="s">
        <v>106</v>
      </c>
    </row>
    <row r="8" spans="1:22" x14ac:dyDescent="0.35">
      <c r="A8" s="4">
        <v>1</v>
      </c>
      <c r="B8" s="4" t="s">
        <v>98</v>
      </c>
      <c r="C8" s="4" t="s">
        <v>17</v>
      </c>
      <c r="D8" s="4">
        <v>11</v>
      </c>
      <c r="F8" s="4">
        <v>15</v>
      </c>
      <c r="K8" s="4" t="s">
        <v>76</v>
      </c>
      <c r="M8" s="4">
        <f>4/2</f>
        <v>2</v>
      </c>
      <c r="N8" s="4">
        <f>4/2</f>
        <v>2</v>
      </c>
      <c r="O8" s="4" t="str">
        <f>IF(G8-F8&gt;0,G8-F8,"")</f>
        <v/>
      </c>
      <c r="P8" s="4" t="str">
        <f t="shared" si="5"/>
        <v/>
      </c>
      <c r="Q8" s="4" t="str">
        <f t="shared" si="6"/>
        <v/>
      </c>
      <c r="R8" s="4">
        <f t="shared" si="1"/>
        <v>4</v>
      </c>
      <c r="S8" s="4">
        <f t="shared" si="2"/>
        <v>0</v>
      </c>
      <c r="T8" s="4" t="str">
        <f t="shared" si="3"/>
        <v>Escaped Feb 17</v>
      </c>
      <c r="U8" s="4">
        <f t="shared" si="4"/>
        <v>0</v>
      </c>
      <c r="V8" s="4" t="s">
        <v>97</v>
      </c>
    </row>
    <row r="9" spans="1:22" x14ac:dyDescent="0.35">
      <c r="A9" s="4">
        <v>1</v>
      </c>
      <c r="B9" s="4" t="s">
        <v>98</v>
      </c>
      <c r="C9" s="4" t="s">
        <v>19</v>
      </c>
      <c r="D9" s="4">
        <v>11</v>
      </c>
      <c r="K9" s="4" t="s">
        <v>44</v>
      </c>
      <c r="M9" s="4" t="str">
        <f>IF(E9-D9&gt;0,E9-D9,"")</f>
        <v/>
      </c>
      <c r="N9" s="4" t="str">
        <f>IF(F9-E9&gt;0,F9-E9,"")</f>
        <v/>
      </c>
      <c r="O9" s="4" t="str">
        <f>IF(G9-F9&gt;0,G9-F9,"")</f>
        <v/>
      </c>
      <c r="P9" s="4" t="str">
        <f t="shared" si="5"/>
        <v/>
      </c>
      <c r="Q9" s="4" t="str">
        <f t="shared" si="6"/>
        <v/>
      </c>
      <c r="R9" s="4">
        <f t="shared" si="1"/>
        <v>0</v>
      </c>
      <c r="S9" s="4">
        <f t="shared" si="2"/>
        <v>0</v>
      </c>
      <c r="T9" s="4" t="str">
        <f t="shared" si="3"/>
        <v>Escaped Feb 11</v>
      </c>
      <c r="U9" s="4">
        <f t="shared" si="4"/>
        <v>0</v>
      </c>
      <c r="V9" s="4" t="s">
        <v>97</v>
      </c>
    </row>
    <row r="10" spans="1:22" x14ac:dyDescent="0.35">
      <c r="A10" s="4">
        <v>1</v>
      </c>
      <c r="B10" s="4" t="s">
        <v>98</v>
      </c>
      <c r="C10" s="4" t="s">
        <v>21</v>
      </c>
      <c r="D10" s="4">
        <v>11</v>
      </c>
      <c r="E10" s="4">
        <v>11</v>
      </c>
      <c r="G10" s="4">
        <v>15</v>
      </c>
      <c r="H10" s="4">
        <v>18</v>
      </c>
      <c r="I10" s="4">
        <v>26</v>
      </c>
      <c r="J10" s="4" t="s">
        <v>15</v>
      </c>
      <c r="L10" s="4" t="s">
        <v>104</v>
      </c>
      <c r="M10" s="4">
        <f>1/2</f>
        <v>0.5</v>
      </c>
      <c r="N10" s="4">
        <f>4/2</f>
        <v>2</v>
      </c>
      <c r="O10" s="4">
        <f>4/2</f>
        <v>2</v>
      </c>
      <c r="P10" s="4">
        <f t="shared" si="5"/>
        <v>3</v>
      </c>
      <c r="Q10" s="4">
        <f t="shared" si="6"/>
        <v>8</v>
      </c>
      <c r="R10" s="4">
        <f t="shared" si="1"/>
        <v>15.5</v>
      </c>
      <c r="S10" s="4" t="str">
        <f t="shared" si="2"/>
        <v>M</v>
      </c>
      <c r="T10" s="4">
        <f t="shared" si="3"/>
        <v>0</v>
      </c>
      <c r="U10" s="4" t="str">
        <f t="shared" si="4"/>
        <v>if this individual molted from N1 to N2 on the same day, then the N1 must have lasted less than 1 but more than 0 days, so 0.5 days is assumed</v>
      </c>
      <c r="V10" s="4" t="s">
        <v>107</v>
      </c>
    </row>
    <row r="11" spans="1:22" x14ac:dyDescent="0.35">
      <c r="A11" s="4">
        <v>1</v>
      </c>
      <c r="B11" s="4" t="s">
        <v>98</v>
      </c>
      <c r="C11" s="4" t="s">
        <v>23</v>
      </c>
      <c r="D11" s="4">
        <v>10</v>
      </c>
      <c r="E11" s="4">
        <v>11</v>
      </c>
      <c r="K11" s="4" t="s">
        <v>55</v>
      </c>
      <c r="M11" s="4">
        <f>IF(E11-D11&gt;0,E11-D11,"")</f>
        <v>1</v>
      </c>
      <c r="N11" s="4" t="str">
        <f>IF(F11-E11&gt;0,F11-E11,"")</f>
        <v/>
      </c>
      <c r="O11" s="4" t="str">
        <f>IF(G11-F11&gt;0,G11-F11,"")</f>
        <v/>
      </c>
      <c r="P11" s="4" t="str">
        <f t="shared" si="5"/>
        <v/>
      </c>
      <c r="Q11" s="4" t="str">
        <f t="shared" si="6"/>
        <v/>
      </c>
      <c r="R11" s="4">
        <f t="shared" si="1"/>
        <v>1</v>
      </c>
      <c r="S11" s="4">
        <f t="shared" si="2"/>
        <v>0</v>
      </c>
      <c r="T11" s="4" t="str">
        <f t="shared" si="3"/>
        <v>Dead Feb 15</v>
      </c>
      <c r="U11" s="4">
        <f t="shared" si="4"/>
        <v>0</v>
      </c>
      <c r="V11" s="4" t="s">
        <v>106</v>
      </c>
    </row>
    <row r="12" spans="1:22" x14ac:dyDescent="0.35">
      <c r="A12" s="4">
        <v>1</v>
      </c>
      <c r="B12" s="4" t="s">
        <v>98</v>
      </c>
      <c r="C12" s="4" t="s">
        <v>24</v>
      </c>
      <c r="D12" s="4">
        <v>10</v>
      </c>
      <c r="F12" s="4">
        <v>15</v>
      </c>
      <c r="G12" s="4">
        <v>16</v>
      </c>
      <c r="H12" s="4">
        <v>19</v>
      </c>
      <c r="I12" s="4">
        <v>27</v>
      </c>
      <c r="J12" s="4" t="s">
        <v>22</v>
      </c>
      <c r="K12" s="4" t="s">
        <v>77</v>
      </c>
      <c r="L12" s="4" t="s">
        <v>108</v>
      </c>
      <c r="M12" s="4">
        <f>5/2</f>
        <v>2.5</v>
      </c>
      <c r="N12" s="4">
        <f>5/2</f>
        <v>2.5</v>
      </c>
      <c r="O12" s="4">
        <f t="shared" ref="O12:O17" si="7">IF(G12-F12&gt;0,G12-F12,"")</f>
        <v>1</v>
      </c>
      <c r="P12" s="4">
        <f t="shared" si="5"/>
        <v>3</v>
      </c>
      <c r="Q12" s="4">
        <f t="shared" si="6"/>
        <v>8</v>
      </c>
      <c r="R12" s="4">
        <f t="shared" si="1"/>
        <v>17</v>
      </c>
      <c r="S12" s="4" t="str">
        <f t="shared" si="2"/>
        <v>F</v>
      </c>
      <c r="T12" s="4" t="str">
        <f t="shared" si="3"/>
        <v>Escape Feb 17</v>
      </c>
      <c r="U12" s="4" t="str">
        <f t="shared" si="4"/>
        <v>notes said "Escaped Feb 17" on paper and excel, but also says adult emerged on 22 and F and has tibia length so included</v>
      </c>
      <c r="V12" s="4" t="s">
        <v>107</v>
      </c>
    </row>
    <row r="13" spans="1:22" x14ac:dyDescent="0.35">
      <c r="A13" s="4">
        <v>1</v>
      </c>
      <c r="B13" s="4" t="s">
        <v>98</v>
      </c>
      <c r="C13" s="4" t="s">
        <v>26</v>
      </c>
      <c r="D13" s="4">
        <v>10</v>
      </c>
      <c r="F13" s="4">
        <v>15</v>
      </c>
      <c r="G13" s="4">
        <v>16</v>
      </c>
      <c r="H13" s="4">
        <v>22</v>
      </c>
      <c r="I13" s="4">
        <v>28</v>
      </c>
      <c r="J13" s="4" t="s">
        <v>15</v>
      </c>
      <c r="M13" s="4">
        <f>5/2</f>
        <v>2.5</v>
      </c>
      <c r="N13" s="4">
        <f>5/2</f>
        <v>2.5</v>
      </c>
      <c r="O13" s="4">
        <f t="shared" si="7"/>
        <v>1</v>
      </c>
      <c r="P13" s="4">
        <f t="shared" si="5"/>
        <v>6</v>
      </c>
      <c r="Q13" s="4">
        <f t="shared" si="6"/>
        <v>6</v>
      </c>
      <c r="R13" s="4">
        <f t="shared" si="1"/>
        <v>18</v>
      </c>
      <c r="S13" s="4" t="str">
        <f t="shared" si="2"/>
        <v>M</v>
      </c>
      <c r="T13" s="4">
        <f t="shared" si="3"/>
        <v>0</v>
      </c>
      <c r="U13" s="4">
        <f t="shared" si="4"/>
        <v>0</v>
      </c>
      <c r="V13" s="4" t="s">
        <v>107</v>
      </c>
    </row>
    <row r="14" spans="1:22" x14ac:dyDescent="0.35">
      <c r="A14" s="4">
        <v>1</v>
      </c>
      <c r="B14" s="4" t="s">
        <v>98</v>
      </c>
      <c r="C14" s="4" t="s">
        <v>27</v>
      </c>
      <c r="D14" s="4">
        <v>11</v>
      </c>
      <c r="E14" s="4">
        <v>11</v>
      </c>
      <c r="K14" s="4" t="s">
        <v>78</v>
      </c>
      <c r="L14" s="4" t="s">
        <v>104</v>
      </c>
      <c r="M14" s="4">
        <v>0.5</v>
      </c>
      <c r="N14" s="4" t="str">
        <f>IF(F14-E14&gt;0,F14-E14,"")</f>
        <v/>
      </c>
      <c r="O14" s="4" t="str">
        <f t="shared" si="7"/>
        <v/>
      </c>
      <c r="P14" s="4" t="str">
        <f t="shared" si="5"/>
        <v/>
      </c>
      <c r="Q14" s="4" t="str">
        <f t="shared" si="6"/>
        <v/>
      </c>
      <c r="R14" s="4">
        <f t="shared" si="1"/>
        <v>0.5</v>
      </c>
      <c r="S14" s="4">
        <f t="shared" si="2"/>
        <v>0</v>
      </c>
      <c r="T14" s="4" t="str">
        <f t="shared" si="3"/>
        <v>Escaped Feb 15</v>
      </c>
      <c r="U14" s="4" t="str">
        <f t="shared" si="4"/>
        <v>if this individual molted from N1 to N2 on the same day, then the N1 must have lasted less than 1 but more than 0 days, so 0.5 days is assumed</v>
      </c>
      <c r="V14" s="4" t="s">
        <v>97</v>
      </c>
    </row>
    <row r="15" spans="1:22" x14ac:dyDescent="0.35">
      <c r="A15" s="4">
        <v>1</v>
      </c>
      <c r="B15" s="4" t="s">
        <v>98</v>
      </c>
      <c r="C15" s="4" t="s">
        <v>29</v>
      </c>
      <c r="D15" s="4">
        <v>11</v>
      </c>
      <c r="E15" s="4">
        <v>11</v>
      </c>
      <c r="F15" s="4">
        <v>15</v>
      </c>
      <c r="G15" s="4">
        <v>16</v>
      </c>
      <c r="H15" s="4">
        <v>18</v>
      </c>
      <c r="K15" s="4" t="s">
        <v>45</v>
      </c>
      <c r="L15" s="4" t="s">
        <v>104</v>
      </c>
      <c r="M15" s="4">
        <v>0.5</v>
      </c>
      <c r="N15" s="4">
        <f>IF(F15-E15&gt;0,F15-E15,"")</f>
        <v>4</v>
      </c>
      <c r="O15" s="4">
        <f t="shared" si="7"/>
        <v>1</v>
      </c>
      <c r="P15" s="4">
        <f t="shared" si="5"/>
        <v>2</v>
      </c>
      <c r="Q15" s="4" t="str">
        <f t="shared" si="6"/>
        <v/>
      </c>
      <c r="R15" s="4">
        <f t="shared" si="1"/>
        <v>7.5</v>
      </c>
      <c r="S15" s="4">
        <f t="shared" si="2"/>
        <v>0</v>
      </c>
      <c r="T15" s="4" t="str">
        <f t="shared" si="3"/>
        <v>dead feb 25</v>
      </c>
      <c r="U15" s="4" t="str">
        <f t="shared" si="4"/>
        <v>if this individual molted from N1 to N2 on the same day, then the N1 must have lasted less than 1 but more than 0 days, so 0.5 days is assumed</v>
      </c>
      <c r="V15" s="4" t="s">
        <v>106</v>
      </c>
    </row>
    <row r="16" spans="1:22" x14ac:dyDescent="0.35">
      <c r="A16" s="4">
        <v>1</v>
      </c>
      <c r="B16" s="4" t="s">
        <v>98</v>
      </c>
      <c r="C16" s="4" t="s">
        <v>30</v>
      </c>
      <c r="D16" s="4">
        <v>11</v>
      </c>
      <c r="E16" s="4">
        <v>11</v>
      </c>
      <c r="K16" s="4" t="s">
        <v>78</v>
      </c>
      <c r="L16" s="4" t="s">
        <v>104</v>
      </c>
      <c r="M16" s="4">
        <v>0.5</v>
      </c>
      <c r="N16" s="4" t="str">
        <f>IF(F16-E16&gt;0,F16-E16,"")</f>
        <v/>
      </c>
      <c r="O16" s="4" t="str">
        <f t="shared" si="7"/>
        <v/>
      </c>
      <c r="P16" s="4" t="str">
        <f t="shared" si="5"/>
        <v/>
      </c>
      <c r="Q16" s="4" t="str">
        <f t="shared" si="6"/>
        <v/>
      </c>
      <c r="R16" s="4">
        <f t="shared" si="1"/>
        <v>0.5</v>
      </c>
      <c r="S16" s="4">
        <f t="shared" si="2"/>
        <v>0</v>
      </c>
      <c r="T16" s="4" t="str">
        <f t="shared" si="3"/>
        <v>Escaped Feb 15</v>
      </c>
      <c r="U16" s="4" t="str">
        <f t="shared" si="4"/>
        <v>if this individual molted from N1 to N2 on the same day, then the N1 must have lasted less than 1 but more than 0 days, so 0.5 days is assumed</v>
      </c>
      <c r="V16" s="4" t="s">
        <v>97</v>
      </c>
    </row>
    <row r="17" spans="1:22" x14ac:dyDescent="0.35">
      <c r="A17" s="4">
        <v>1</v>
      </c>
      <c r="B17" s="4" t="s">
        <v>98</v>
      </c>
      <c r="C17" s="4" t="s">
        <v>32</v>
      </c>
      <c r="D17" s="4">
        <v>10</v>
      </c>
      <c r="K17" s="4" t="s">
        <v>55</v>
      </c>
      <c r="M17" s="4" t="str">
        <f>IF(E17-D17&gt;0,E17-D17,"")</f>
        <v/>
      </c>
      <c r="N17" s="4" t="str">
        <f>IF(F17-E17&gt;0,F17-E17,"")</f>
        <v/>
      </c>
      <c r="O17" s="4" t="str">
        <f t="shared" si="7"/>
        <v/>
      </c>
      <c r="P17" s="4" t="str">
        <f t="shared" si="5"/>
        <v/>
      </c>
      <c r="Q17" s="4" t="str">
        <f t="shared" si="6"/>
        <v/>
      </c>
      <c r="R17" s="4">
        <f t="shared" si="1"/>
        <v>0</v>
      </c>
      <c r="S17" s="4">
        <f t="shared" si="2"/>
        <v>0</v>
      </c>
      <c r="T17" s="4" t="str">
        <f t="shared" si="3"/>
        <v>Dead Feb 15</v>
      </c>
      <c r="U17" s="4">
        <f t="shared" si="4"/>
        <v>0</v>
      </c>
      <c r="V17" s="4" t="s">
        <v>106</v>
      </c>
    </row>
    <row r="18" spans="1:22" x14ac:dyDescent="0.35">
      <c r="A18" s="4">
        <v>1</v>
      </c>
      <c r="B18" s="4" t="s">
        <v>98</v>
      </c>
      <c r="C18" s="4" t="s">
        <v>33</v>
      </c>
      <c r="D18" s="4">
        <v>10</v>
      </c>
      <c r="G18" s="4">
        <v>15</v>
      </c>
      <c r="K18" s="4" t="s">
        <v>28</v>
      </c>
      <c r="M18" s="4">
        <f>5/3</f>
        <v>1.6666666666666667</v>
      </c>
      <c r="N18" s="4">
        <f>5/3</f>
        <v>1.6666666666666667</v>
      </c>
      <c r="O18" s="4">
        <f>5/3</f>
        <v>1.6666666666666667</v>
      </c>
      <c r="P18" s="4" t="str">
        <f t="shared" si="5"/>
        <v/>
      </c>
      <c r="Q18" s="4" t="str">
        <f t="shared" si="6"/>
        <v/>
      </c>
      <c r="R18" s="4">
        <f t="shared" si="1"/>
        <v>5</v>
      </c>
      <c r="S18" s="4">
        <f t="shared" si="2"/>
        <v>0</v>
      </c>
      <c r="T18" s="4" t="str">
        <f t="shared" si="3"/>
        <v>Escaped Feb 18</v>
      </c>
      <c r="U18" s="4">
        <f t="shared" si="4"/>
        <v>0</v>
      </c>
      <c r="V18" s="4" t="s">
        <v>97</v>
      </c>
    </row>
    <row r="19" spans="1:22" x14ac:dyDescent="0.35">
      <c r="A19" s="4">
        <v>1</v>
      </c>
      <c r="B19" s="4" t="s">
        <v>98</v>
      </c>
      <c r="C19" s="4" t="s">
        <v>35</v>
      </c>
      <c r="D19" s="4">
        <v>10</v>
      </c>
      <c r="F19" s="4">
        <v>11</v>
      </c>
      <c r="G19" s="4">
        <v>16</v>
      </c>
      <c r="H19" s="4">
        <v>19</v>
      </c>
      <c r="I19" s="4">
        <v>27</v>
      </c>
      <c r="J19" s="4" t="s">
        <v>22</v>
      </c>
      <c r="M19" s="4">
        <f>1/2</f>
        <v>0.5</v>
      </c>
      <c r="N19" s="4">
        <f>1/2</f>
        <v>0.5</v>
      </c>
      <c r="O19" s="4">
        <f>IF(G19-F19&gt;0,G19-F19,"")</f>
        <v>5</v>
      </c>
      <c r="P19" s="4">
        <f t="shared" si="5"/>
        <v>3</v>
      </c>
      <c r="Q19" s="4">
        <f t="shared" si="6"/>
        <v>8</v>
      </c>
      <c r="R19" s="4">
        <f t="shared" si="1"/>
        <v>17</v>
      </c>
      <c r="S19" s="4" t="str">
        <f t="shared" si="2"/>
        <v>F</v>
      </c>
      <c r="T19" s="4">
        <f t="shared" si="3"/>
        <v>0</v>
      </c>
      <c r="U19" s="4">
        <f t="shared" si="4"/>
        <v>0</v>
      </c>
      <c r="V19" s="4" t="s">
        <v>107</v>
      </c>
    </row>
    <row r="20" spans="1:22" x14ac:dyDescent="0.35">
      <c r="A20" s="4">
        <v>1</v>
      </c>
      <c r="B20" s="4" t="s">
        <v>98</v>
      </c>
      <c r="C20" s="4" t="s">
        <v>36</v>
      </c>
      <c r="D20" s="4">
        <v>11</v>
      </c>
      <c r="K20" s="4" t="s">
        <v>44</v>
      </c>
      <c r="M20" s="4" t="str">
        <f>IF(E20-D20&gt;0,E20-D20,"")</f>
        <v/>
      </c>
      <c r="N20" s="4" t="str">
        <f>IF(F20-E20&gt;0,F20-E20,"")</f>
        <v/>
      </c>
      <c r="O20" s="4" t="str">
        <f>IF(G20-F20&gt;0,G20-F20,"")</f>
        <v/>
      </c>
      <c r="P20" s="4" t="str">
        <f t="shared" si="5"/>
        <v/>
      </c>
      <c r="Q20" s="4" t="str">
        <f t="shared" si="6"/>
        <v/>
      </c>
      <c r="R20" s="4">
        <f t="shared" si="1"/>
        <v>0</v>
      </c>
      <c r="S20" s="4">
        <f t="shared" si="2"/>
        <v>0</v>
      </c>
      <c r="T20" s="4" t="str">
        <f t="shared" si="3"/>
        <v>Escaped Feb 11</v>
      </c>
      <c r="U20" s="4">
        <f t="shared" si="4"/>
        <v>0</v>
      </c>
      <c r="V20" s="4" t="s">
        <v>97</v>
      </c>
    </row>
    <row r="21" spans="1:22" x14ac:dyDescent="0.35">
      <c r="A21" s="4">
        <v>1</v>
      </c>
      <c r="B21" s="4" t="s">
        <v>98</v>
      </c>
      <c r="C21" s="4" t="s">
        <v>37</v>
      </c>
      <c r="D21" s="4">
        <v>11</v>
      </c>
      <c r="F21" s="4">
        <v>15</v>
      </c>
      <c r="G21" s="4">
        <v>17</v>
      </c>
      <c r="H21" s="4">
        <v>20</v>
      </c>
      <c r="I21" s="4">
        <v>4</v>
      </c>
      <c r="J21" s="4" t="s">
        <v>15</v>
      </c>
      <c r="M21" s="4">
        <f>4/2</f>
        <v>2</v>
      </c>
      <c r="N21" s="4">
        <f>4/2</f>
        <v>2</v>
      </c>
      <c r="O21" s="4">
        <f>IF(G21-F21&gt;0,G21-F21,"")</f>
        <v>2</v>
      </c>
      <c r="P21" s="4">
        <f t="shared" ref="P21:P49" si="8">IF(H21-G21&gt;0,H21-G21,"")</f>
        <v>3</v>
      </c>
      <c r="Q21" s="4">
        <v>13</v>
      </c>
      <c r="R21" s="4">
        <f t="shared" si="1"/>
        <v>22</v>
      </c>
      <c r="S21" s="4" t="str">
        <f t="shared" si="2"/>
        <v>M</v>
      </c>
      <c r="T21" s="4">
        <f t="shared" si="3"/>
        <v>0</v>
      </c>
      <c r="U21" s="4">
        <f t="shared" si="4"/>
        <v>0</v>
      </c>
      <c r="V21" s="4" t="s">
        <v>107</v>
      </c>
    </row>
    <row r="22" spans="1:22" x14ac:dyDescent="0.35">
      <c r="A22" s="4">
        <v>1</v>
      </c>
      <c r="B22" s="4" t="s">
        <v>98</v>
      </c>
      <c r="C22" s="4" t="s">
        <v>38</v>
      </c>
      <c r="D22" s="4">
        <v>10</v>
      </c>
      <c r="E22" s="4">
        <v>11</v>
      </c>
      <c r="K22" s="4" t="s">
        <v>69</v>
      </c>
      <c r="M22" s="4">
        <f>IF(E22-D22&gt;0,E22-D22,"")</f>
        <v>1</v>
      </c>
      <c r="N22" s="4" t="str">
        <f>IF(F22-E22&gt;0,F22-E22,"")</f>
        <v/>
      </c>
      <c r="O22" s="4" t="str">
        <f>IF(G22-F22&gt;0,G22-F22,"")</f>
        <v/>
      </c>
      <c r="P22" s="4" t="str">
        <f t="shared" si="8"/>
        <v/>
      </c>
      <c r="Q22" s="4" t="str">
        <f t="shared" ref="Q22:Q29" si="9">IF(I22-H22&gt;0,I22-H22,"")</f>
        <v/>
      </c>
      <c r="R22" s="4">
        <f t="shared" si="1"/>
        <v>1</v>
      </c>
      <c r="S22" s="4">
        <f t="shared" si="2"/>
        <v>0</v>
      </c>
      <c r="T22" s="4" t="str">
        <f t="shared" si="3"/>
        <v>Escape Feb 15</v>
      </c>
      <c r="U22" s="4">
        <f t="shared" si="4"/>
        <v>0</v>
      </c>
      <c r="V22" s="4" t="s">
        <v>97</v>
      </c>
    </row>
    <row r="23" spans="1:22" x14ac:dyDescent="0.35">
      <c r="A23" s="4">
        <v>1</v>
      </c>
      <c r="B23" s="4" t="s">
        <v>98</v>
      </c>
      <c r="C23" s="4" t="s">
        <v>39</v>
      </c>
      <c r="D23" s="4">
        <v>10</v>
      </c>
      <c r="E23" s="4">
        <v>11</v>
      </c>
      <c r="K23" s="4" t="s">
        <v>69</v>
      </c>
      <c r="M23" s="4">
        <f>IF(E23-D23&gt;0,E23-D23,"")</f>
        <v>1</v>
      </c>
      <c r="N23" s="4" t="str">
        <f>IF(F23-E23&gt;0,F23-E23,"")</f>
        <v/>
      </c>
      <c r="O23" s="4" t="str">
        <f>IF(G23-F23&gt;0,G23-F23,"")</f>
        <v/>
      </c>
      <c r="P23" s="4" t="str">
        <f t="shared" si="8"/>
        <v/>
      </c>
      <c r="Q23" s="4" t="str">
        <f t="shared" si="9"/>
        <v/>
      </c>
      <c r="R23" s="4">
        <f t="shared" si="1"/>
        <v>1</v>
      </c>
      <c r="S23" s="4">
        <f t="shared" si="2"/>
        <v>0</v>
      </c>
      <c r="T23" s="4" t="str">
        <f t="shared" si="3"/>
        <v>Escape Feb 15</v>
      </c>
      <c r="U23" s="4">
        <f t="shared" si="4"/>
        <v>0</v>
      </c>
      <c r="V23" s="4" t="s">
        <v>97</v>
      </c>
    </row>
    <row r="24" spans="1:22" x14ac:dyDescent="0.35">
      <c r="A24" s="4">
        <v>1</v>
      </c>
      <c r="B24" s="4" t="s">
        <v>98</v>
      </c>
      <c r="C24" s="4" t="s">
        <v>40</v>
      </c>
      <c r="D24" s="4">
        <v>10</v>
      </c>
      <c r="E24" s="4">
        <v>11</v>
      </c>
      <c r="G24" s="4">
        <v>15</v>
      </c>
      <c r="K24" s="4" t="s">
        <v>68</v>
      </c>
      <c r="M24" s="4">
        <f t="shared" ref="M24:M29" si="10">IF(E24-D24&gt;0,E24-D24,"")</f>
        <v>1</v>
      </c>
      <c r="N24" s="4">
        <f>4/2</f>
        <v>2</v>
      </c>
      <c r="O24" s="4">
        <f>4/2</f>
        <v>2</v>
      </c>
      <c r="P24" s="4" t="str">
        <f t="shared" si="8"/>
        <v/>
      </c>
      <c r="Q24" s="4" t="str">
        <f t="shared" si="9"/>
        <v/>
      </c>
      <c r="R24" s="4">
        <f t="shared" si="1"/>
        <v>5</v>
      </c>
      <c r="S24" s="4">
        <f t="shared" si="2"/>
        <v>0</v>
      </c>
      <c r="T24" s="4" t="str">
        <f t="shared" si="3"/>
        <v>Escape Feb 16</v>
      </c>
      <c r="U24" s="4">
        <f t="shared" si="4"/>
        <v>0</v>
      </c>
      <c r="V24" s="4" t="s">
        <v>97</v>
      </c>
    </row>
    <row r="25" spans="1:22" x14ac:dyDescent="0.35">
      <c r="A25" s="4">
        <v>1</v>
      </c>
      <c r="B25" s="4" t="s">
        <v>98</v>
      </c>
      <c r="C25" s="4" t="s">
        <v>41</v>
      </c>
      <c r="D25" s="4">
        <v>10</v>
      </c>
      <c r="K25" s="4" t="s">
        <v>69</v>
      </c>
      <c r="M25" s="4" t="str">
        <f t="shared" si="10"/>
        <v/>
      </c>
      <c r="N25" s="4" t="str">
        <f t="shared" ref="N25:O29" si="11">IF(F25-E25&gt;0,F25-E25,"")</f>
        <v/>
      </c>
      <c r="O25" s="4" t="str">
        <f t="shared" si="11"/>
        <v/>
      </c>
      <c r="P25" s="4" t="str">
        <f t="shared" si="8"/>
        <v/>
      </c>
      <c r="Q25" s="4" t="str">
        <f t="shared" si="9"/>
        <v/>
      </c>
      <c r="R25" s="4">
        <f t="shared" si="1"/>
        <v>0</v>
      </c>
      <c r="S25" s="4">
        <f t="shared" si="2"/>
        <v>0</v>
      </c>
      <c r="T25" s="4" t="str">
        <f t="shared" si="3"/>
        <v>Escape Feb 15</v>
      </c>
      <c r="U25" s="4">
        <f t="shared" si="4"/>
        <v>0</v>
      </c>
      <c r="V25" s="4" t="s">
        <v>97</v>
      </c>
    </row>
    <row r="26" spans="1:22" x14ac:dyDescent="0.35">
      <c r="A26" s="4">
        <v>1</v>
      </c>
      <c r="B26" s="4" t="s">
        <v>95</v>
      </c>
      <c r="C26" s="4" t="s">
        <v>8</v>
      </c>
      <c r="D26" s="4">
        <v>9</v>
      </c>
      <c r="E26" s="4">
        <v>12</v>
      </c>
      <c r="K26" s="4" t="s">
        <v>62</v>
      </c>
      <c r="M26" s="4">
        <f t="shared" si="10"/>
        <v>3</v>
      </c>
      <c r="N26" s="4" t="str">
        <f t="shared" si="11"/>
        <v/>
      </c>
      <c r="O26" s="4" t="str">
        <f t="shared" si="11"/>
        <v/>
      </c>
      <c r="P26" s="4" t="str">
        <f t="shared" si="8"/>
        <v/>
      </c>
      <c r="Q26" s="4" t="str">
        <f t="shared" si="9"/>
        <v/>
      </c>
      <c r="R26" s="4">
        <f t="shared" si="1"/>
        <v>3</v>
      </c>
      <c r="S26" s="4">
        <f t="shared" si="2"/>
        <v>0</v>
      </c>
      <c r="T26" s="4" t="str">
        <f t="shared" si="3"/>
        <v>Dead Feb 18</v>
      </c>
      <c r="U26" s="4">
        <f t="shared" si="4"/>
        <v>0</v>
      </c>
      <c r="V26" s="4" t="s">
        <v>106</v>
      </c>
    </row>
    <row r="27" spans="1:22" x14ac:dyDescent="0.35">
      <c r="A27" s="4">
        <v>1</v>
      </c>
      <c r="B27" s="4" t="s">
        <v>95</v>
      </c>
      <c r="C27" s="4" t="s">
        <v>10</v>
      </c>
      <c r="D27" s="4">
        <v>10</v>
      </c>
      <c r="K27" s="4" t="s">
        <v>63</v>
      </c>
      <c r="M27" s="4" t="str">
        <f t="shared" si="10"/>
        <v/>
      </c>
      <c r="N27" s="4" t="str">
        <f t="shared" si="11"/>
        <v/>
      </c>
      <c r="O27" s="4" t="str">
        <f t="shared" si="11"/>
        <v/>
      </c>
      <c r="P27" s="4" t="str">
        <f t="shared" si="8"/>
        <v/>
      </c>
      <c r="Q27" s="4" t="str">
        <f t="shared" si="9"/>
        <v/>
      </c>
      <c r="R27" s="4">
        <f t="shared" si="1"/>
        <v>0</v>
      </c>
      <c r="S27" s="4">
        <f t="shared" si="2"/>
        <v>0</v>
      </c>
      <c r="T27" s="4" t="str">
        <f t="shared" si="3"/>
        <v>Escaped Feb 12</v>
      </c>
      <c r="U27" s="4">
        <f t="shared" si="4"/>
        <v>0</v>
      </c>
      <c r="V27" s="4" t="s">
        <v>97</v>
      </c>
    </row>
    <row r="28" spans="1:22" x14ac:dyDescent="0.35">
      <c r="A28" s="4">
        <v>1</v>
      </c>
      <c r="B28" s="4" t="s">
        <v>95</v>
      </c>
      <c r="C28" s="4" t="s">
        <v>12</v>
      </c>
      <c r="D28" s="4">
        <v>10</v>
      </c>
      <c r="K28" s="4" t="s">
        <v>64</v>
      </c>
      <c r="M28" s="4" t="str">
        <f t="shared" si="10"/>
        <v/>
      </c>
      <c r="N28" s="4" t="str">
        <f t="shared" si="11"/>
        <v/>
      </c>
      <c r="O28" s="4" t="str">
        <f t="shared" si="11"/>
        <v/>
      </c>
      <c r="P28" s="4" t="str">
        <f t="shared" si="8"/>
        <v/>
      </c>
      <c r="Q28" s="4" t="str">
        <f t="shared" si="9"/>
        <v/>
      </c>
      <c r="R28" s="4">
        <f t="shared" si="1"/>
        <v>0</v>
      </c>
      <c r="S28" s="4">
        <f t="shared" si="2"/>
        <v>0</v>
      </c>
      <c r="T28" s="4" t="str">
        <f t="shared" si="3"/>
        <v>Dead Feb 12</v>
      </c>
      <c r="U28" s="4">
        <f t="shared" si="4"/>
        <v>0</v>
      </c>
      <c r="V28" s="4" t="s">
        <v>106</v>
      </c>
    </row>
    <row r="29" spans="1:22" x14ac:dyDescent="0.35">
      <c r="A29" s="4">
        <v>1</v>
      </c>
      <c r="B29" s="4" t="s">
        <v>95</v>
      </c>
      <c r="C29" s="4" t="s">
        <v>13</v>
      </c>
      <c r="D29" s="4">
        <v>10</v>
      </c>
      <c r="K29" s="4" t="s">
        <v>64</v>
      </c>
      <c r="M29" s="4" t="str">
        <f t="shared" si="10"/>
        <v/>
      </c>
      <c r="N29" s="4" t="str">
        <f t="shared" si="11"/>
        <v/>
      </c>
      <c r="O29" s="4" t="str">
        <f t="shared" si="11"/>
        <v/>
      </c>
      <c r="P29" s="4" t="str">
        <f t="shared" si="8"/>
        <v/>
      </c>
      <c r="Q29" s="4" t="str">
        <f t="shared" si="9"/>
        <v/>
      </c>
      <c r="R29" s="4">
        <f t="shared" si="1"/>
        <v>0</v>
      </c>
      <c r="S29" s="4">
        <f t="shared" si="2"/>
        <v>0</v>
      </c>
      <c r="T29" s="4" t="str">
        <f t="shared" si="3"/>
        <v>Dead Feb 12</v>
      </c>
      <c r="U29" s="4">
        <f t="shared" si="4"/>
        <v>0</v>
      </c>
      <c r="V29" s="4" t="s">
        <v>106</v>
      </c>
    </row>
    <row r="30" spans="1:22" x14ac:dyDescent="0.35">
      <c r="A30" s="4">
        <v>1</v>
      </c>
      <c r="B30" s="4" t="s">
        <v>95</v>
      </c>
      <c r="C30" s="4" t="s">
        <v>14</v>
      </c>
      <c r="D30" s="4">
        <v>10</v>
      </c>
      <c r="F30" s="4">
        <v>12</v>
      </c>
      <c r="G30" s="4">
        <v>15</v>
      </c>
      <c r="H30" s="4">
        <v>19</v>
      </c>
      <c r="I30" s="4">
        <v>1</v>
      </c>
      <c r="J30" s="4" t="s">
        <v>22</v>
      </c>
      <c r="M30" s="4">
        <f>2/2</f>
        <v>1</v>
      </c>
      <c r="N30" s="4">
        <f>2/2</f>
        <v>1</v>
      </c>
      <c r="O30" s="4">
        <f>IF(G30-F30&gt;0,G30-F30,"")</f>
        <v>3</v>
      </c>
      <c r="P30" s="4">
        <f t="shared" si="8"/>
        <v>4</v>
      </c>
      <c r="Q30" s="4">
        <v>11</v>
      </c>
      <c r="R30" s="4">
        <f t="shared" si="1"/>
        <v>20</v>
      </c>
      <c r="S30" s="4" t="str">
        <f t="shared" si="2"/>
        <v>F</v>
      </c>
      <c r="T30" s="4">
        <f t="shared" si="3"/>
        <v>0</v>
      </c>
      <c r="U30" s="4">
        <f t="shared" si="4"/>
        <v>0</v>
      </c>
      <c r="V30" s="4" t="s">
        <v>107</v>
      </c>
    </row>
    <row r="31" spans="1:22" x14ac:dyDescent="0.35">
      <c r="A31" s="4">
        <v>1</v>
      </c>
      <c r="B31" s="4" t="s">
        <v>95</v>
      </c>
      <c r="C31" s="4" t="s">
        <v>16</v>
      </c>
      <c r="D31" s="4">
        <v>10</v>
      </c>
      <c r="F31" s="4">
        <v>12</v>
      </c>
      <c r="K31" s="4" t="s">
        <v>55</v>
      </c>
      <c r="M31" s="4">
        <f>2/2</f>
        <v>1</v>
      </c>
      <c r="N31" s="4">
        <f>2/2</f>
        <v>1</v>
      </c>
      <c r="O31" s="4" t="str">
        <f>IF(G31-F31&gt;0,G31-F31,"")</f>
        <v/>
      </c>
      <c r="P31" s="4" t="str">
        <f t="shared" si="8"/>
        <v/>
      </c>
      <c r="Q31" s="4" t="str">
        <f>IF(I31-H31&gt;0,I31-H31,"")</f>
        <v/>
      </c>
      <c r="R31" s="4">
        <f t="shared" si="1"/>
        <v>2</v>
      </c>
      <c r="S31" s="4">
        <f t="shared" si="2"/>
        <v>0</v>
      </c>
      <c r="T31" s="4" t="str">
        <f t="shared" si="3"/>
        <v>Dead Feb 15</v>
      </c>
      <c r="U31" s="4">
        <f t="shared" si="4"/>
        <v>0</v>
      </c>
      <c r="V31" s="4" t="s">
        <v>106</v>
      </c>
    </row>
    <row r="32" spans="1:22" x14ac:dyDescent="0.35">
      <c r="A32" s="4">
        <v>1</v>
      </c>
      <c r="B32" s="4" t="s">
        <v>95</v>
      </c>
      <c r="C32" s="4" t="s">
        <v>17</v>
      </c>
      <c r="D32" s="4">
        <v>10</v>
      </c>
      <c r="E32" s="4">
        <v>12</v>
      </c>
      <c r="G32" s="4">
        <v>16</v>
      </c>
      <c r="K32" s="4" t="s">
        <v>50</v>
      </c>
      <c r="M32" s="4">
        <f>IF(E32-D32&gt;0,E32-D32,"")</f>
        <v>2</v>
      </c>
      <c r="N32" s="4">
        <f>4/2</f>
        <v>2</v>
      </c>
      <c r="O32" s="4">
        <f>4/2</f>
        <v>2</v>
      </c>
      <c r="P32" s="4" t="str">
        <f t="shared" si="8"/>
        <v/>
      </c>
      <c r="Q32" s="4" t="str">
        <f>IF(I32-H32&gt;0,I32-H32,"")</f>
        <v/>
      </c>
      <c r="R32" s="4">
        <f t="shared" si="1"/>
        <v>6</v>
      </c>
      <c r="S32" s="4">
        <f t="shared" si="2"/>
        <v>0</v>
      </c>
      <c r="T32" s="4" t="str">
        <f t="shared" si="3"/>
        <v>Dead Feb 19</v>
      </c>
      <c r="U32" s="4">
        <f t="shared" si="4"/>
        <v>0</v>
      </c>
      <c r="V32" s="4" t="s">
        <v>106</v>
      </c>
    </row>
    <row r="33" spans="1:22" x14ac:dyDescent="0.35">
      <c r="A33" s="4">
        <v>1</v>
      </c>
      <c r="B33" s="4" t="s">
        <v>95</v>
      </c>
      <c r="C33" s="4" t="s">
        <v>19</v>
      </c>
      <c r="D33" s="4">
        <v>10</v>
      </c>
      <c r="F33" s="4">
        <v>12</v>
      </c>
      <c r="G33" s="4">
        <v>19</v>
      </c>
      <c r="H33" s="4">
        <v>21</v>
      </c>
      <c r="I33" s="4">
        <v>2</v>
      </c>
      <c r="J33" s="4" t="s">
        <v>15</v>
      </c>
      <c r="K33" s="5"/>
      <c r="L33" s="4" t="s">
        <v>65</v>
      </c>
      <c r="M33" s="4">
        <f t="shared" ref="M33:N35" si="12">2/2</f>
        <v>1</v>
      </c>
      <c r="N33" s="4">
        <f t="shared" si="12"/>
        <v>1</v>
      </c>
      <c r="O33" s="4">
        <f t="shared" ref="O33:O39" si="13">IF(G33-F33&gt;0,G33-F33,"")</f>
        <v>7</v>
      </c>
      <c r="P33" s="4">
        <f t="shared" si="8"/>
        <v>2</v>
      </c>
      <c r="Q33" s="4">
        <v>10</v>
      </c>
      <c r="R33" s="4">
        <f t="shared" si="1"/>
        <v>21</v>
      </c>
      <c r="S33" s="4" t="str">
        <f t="shared" si="2"/>
        <v>M</v>
      </c>
      <c r="T33" s="4">
        <f t="shared" si="3"/>
        <v>0</v>
      </c>
      <c r="U33" s="4" t="str">
        <f t="shared" si="4"/>
        <v>notes said "Escaped Feb 17" but not on paper datasheet, possibly was entered in wrong space in excel</v>
      </c>
      <c r="V33" s="4" t="s">
        <v>107</v>
      </c>
    </row>
    <row r="34" spans="1:22" x14ac:dyDescent="0.35">
      <c r="A34" s="4">
        <v>1</v>
      </c>
      <c r="B34" s="4" t="s">
        <v>95</v>
      </c>
      <c r="C34" s="4" t="s">
        <v>21</v>
      </c>
      <c r="D34" s="4">
        <v>10</v>
      </c>
      <c r="F34" s="4">
        <v>12</v>
      </c>
      <c r="G34" s="4">
        <v>15</v>
      </c>
      <c r="H34" s="4">
        <v>18</v>
      </c>
      <c r="I34" s="4">
        <v>27</v>
      </c>
      <c r="J34" s="4" t="s">
        <v>22</v>
      </c>
      <c r="M34" s="4">
        <f t="shared" si="12"/>
        <v>1</v>
      </c>
      <c r="N34" s="4">
        <f t="shared" si="12"/>
        <v>1</v>
      </c>
      <c r="O34" s="4">
        <f t="shared" si="13"/>
        <v>3</v>
      </c>
      <c r="P34" s="4">
        <f t="shared" si="8"/>
        <v>3</v>
      </c>
      <c r="Q34" s="4">
        <f>IF(I34-H34&gt;0,I34-H34,"")</f>
        <v>9</v>
      </c>
      <c r="R34" s="4">
        <f t="shared" si="1"/>
        <v>17</v>
      </c>
      <c r="S34" s="4" t="str">
        <f t="shared" si="2"/>
        <v>F</v>
      </c>
      <c r="T34" s="4">
        <f t="shared" si="3"/>
        <v>0</v>
      </c>
      <c r="U34" s="4">
        <f t="shared" si="4"/>
        <v>0</v>
      </c>
      <c r="V34" s="4" t="s">
        <v>107</v>
      </c>
    </row>
    <row r="35" spans="1:22" x14ac:dyDescent="0.35">
      <c r="A35" s="4">
        <v>1</v>
      </c>
      <c r="B35" s="4" t="s">
        <v>95</v>
      </c>
      <c r="C35" s="4" t="s">
        <v>23</v>
      </c>
      <c r="D35" s="4">
        <v>10</v>
      </c>
      <c r="F35" s="4">
        <v>12</v>
      </c>
      <c r="K35" s="4" t="s">
        <v>55</v>
      </c>
      <c r="M35" s="4">
        <f t="shared" si="12"/>
        <v>1</v>
      </c>
      <c r="N35" s="4">
        <f t="shared" si="12"/>
        <v>1</v>
      </c>
      <c r="O35" s="4" t="str">
        <f t="shared" si="13"/>
        <v/>
      </c>
      <c r="P35" s="4" t="str">
        <f t="shared" si="8"/>
        <v/>
      </c>
      <c r="Q35" s="4" t="str">
        <f>IF(I35-H35&gt;0,I35-H35,"")</f>
        <v/>
      </c>
      <c r="R35" s="4">
        <f t="shared" si="1"/>
        <v>2</v>
      </c>
      <c r="S35" s="4">
        <f t="shared" si="2"/>
        <v>0</v>
      </c>
      <c r="T35" s="4" t="str">
        <f t="shared" si="3"/>
        <v>Dead Feb 15</v>
      </c>
      <c r="U35" s="4">
        <f t="shared" si="4"/>
        <v>0</v>
      </c>
      <c r="V35" s="4" t="s">
        <v>106</v>
      </c>
    </row>
    <row r="36" spans="1:22" x14ac:dyDescent="0.35">
      <c r="A36" s="4">
        <v>1</v>
      </c>
      <c r="B36" s="4" t="s">
        <v>95</v>
      </c>
      <c r="C36" s="4" t="s">
        <v>24</v>
      </c>
      <c r="D36" s="4">
        <v>10</v>
      </c>
      <c r="E36" s="4">
        <v>12</v>
      </c>
      <c r="F36" s="4">
        <v>15</v>
      </c>
      <c r="G36" s="4">
        <v>18</v>
      </c>
      <c r="H36" s="4">
        <v>21</v>
      </c>
      <c r="I36" s="4">
        <v>29</v>
      </c>
      <c r="J36" s="4" t="s">
        <v>15</v>
      </c>
      <c r="M36" s="4">
        <f>IF(E36-D36&gt;0,E36-D36,"")</f>
        <v>2</v>
      </c>
      <c r="N36" s="4">
        <f>IF(F36-E36&gt;0,F36-E36,"")</f>
        <v>3</v>
      </c>
      <c r="O36" s="4">
        <f t="shared" si="13"/>
        <v>3</v>
      </c>
      <c r="P36" s="4">
        <f t="shared" si="8"/>
        <v>3</v>
      </c>
      <c r="Q36" s="4">
        <f>IF(I36-H36&gt;0,I36-H36,"")</f>
        <v>8</v>
      </c>
      <c r="R36" s="4">
        <f t="shared" si="1"/>
        <v>19</v>
      </c>
      <c r="S36" s="4" t="str">
        <f t="shared" si="2"/>
        <v>M</v>
      </c>
      <c r="T36" s="4">
        <f t="shared" si="3"/>
        <v>0</v>
      </c>
      <c r="U36" s="4">
        <f t="shared" si="4"/>
        <v>0</v>
      </c>
      <c r="V36" s="4" t="s">
        <v>107</v>
      </c>
    </row>
    <row r="37" spans="1:22" x14ac:dyDescent="0.35">
      <c r="A37" s="4">
        <v>1</v>
      </c>
      <c r="B37" s="4" t="s">
        <v>95</v>
      </c>
      <c r="C37" s="4" t="s">
        <v>26</v>
      </c>
      <c r="D37" s="4">
        <v>10</v>
      </c>
      <c r="F37" s="4">
        <v>12</v>
      </c>
      <c r="G37" s="4">
        <v>15</v>
      </c>
      <c r="H37" s="4">
        <v>23</v>
      </c>
      <c r="I37" s="4">
        <v>1</v>
      </c>
      <c r="J37" s="4" t="s">
        <v>15</v>
      </c>
      <c r="L37" s="4" t="s">
        <v>65</v>
      </c>
      <c r="M37" s="4">
        <f>2/2</f>
        <v>1</v>
      </c>
      <c r="N37" s="4">
        <f>2/2</f>
        <v>1</v>
      </c>
      <c r="O37" s="4">
        <f t="shared" si="13"/>
        <v>3</v>
      </c>
      <c r="P37" s="4">
        <f t="shared" si="8"/>
        <v>8</v>
      </c>
      <c r="Q37" s="4">
        <v>7</v>
      </c>
      <c r="R37" s="4">
        <f t="shared" si="1"/>
        <v>20</v>
      </c>
      <c r="S37" s="4" t="str">
        <f t="shared" si="2"/>
        <v>M</v>
      </c>
      <c r="T37" s="4">
        <f t="shared" si="3"/>
        <v>0</v>
      </c>
      <c r="U37" s="4" t="str">
        <f t="shared" si="4"/>
        <v>notes said "Escaped Feb 17" but not on paper datasheet, possibly was entered in wrong space in excel</v>
      </c>
      <c r="V37" s="4" t="s">
        <v>107</v>
      </c>
    </row>
    <row r="38" spans="1:22" x14ac:dyDescent="0.35">
      <c r="A38" s="4">
        <v>1</v>
      </c>
      <c r="B38" s="4" t="s">
        <v>95</v>
      </c>
      <c r="C38" s="4" t="s">
        <v>27</v>
      </c>
      <c r="D38" s="4">
        <v>11</v>
      </c>
      <c r="F38" s="4">
        <v>12</v>
      </c>
      <c r="G38" s="4">
        <v>16</v>
      </c>
      <c r="K38" s="4" t="s">
        <v>66</v>
      </c>
      <c r="M38" s="4">
        <f>1/2</f>
        <v>0.5</v>
      </c>
      <c r="N38" s="4">
        <f>1/2</f>
        <v>0.5</v>
      </c>
      <c r="O38" s="4">
        <f t="shared" si="13"/>
        <v>4</v>
      </c>
      <c r="P38" s="4" t="str">
        <f t="shared" si="8"/>
        <v/>
      </c>
      <c r="Q38" s="4" t="str">
        <f>IF(I38-H38&gt;0,I38-H38,"")</f>
        <v/>
      </c>
      <c r="R38" s="4">
        <f t="shared" si="1"/>
        <v>5</v>
      </c>
      <c r="S38" s="4">
        <f t="shared" si="2"/>
        <v>0</v>
      </c>
      <c r="T38" s="4" t="str">
        <f t="shared" si="3"/>
        <v>Escape Feb 18</v>
      </c>
      <c r="U38" s="4">
        <f t="shared" si="4"/>
        <v>0</v>
      </c>
      <c r="V38" s="4" t="s">
        <v>97</v>
      </c>
    </row>
    <row r="39" spans="1:22" x14ac:dyDescent="0.35">
      <c r="A39" s="4">
        <v>1</v>
      </c>
      <c r="B39" s="4" t="s">
        <v>95</v>
      </c>
      <c r="C39" s="4" t="s">
        <v>29</v>
      </c>
      <c r="D39" s="4">
        <v>11</v>
      </c>
      <c r="F39" s="4">
        <v>12</v>
      </c>
      <c r="K39" s="4" t="s">
        <v>55</v>
      </c>
      <c r="M39" s="4">
        <f>1/2</f>
        <v>0.5</v>
      </c>
      <c r="N39" s="4">
        <f>1/2</f>
        <v>0.5</v>
      </c>
      <c r="O39" s="4" t="str">
        <f t="shared" si="13"/>
        <v/>
      </c>
      <c r="P39" s="4" t="str">
        <f t="shared" si="8"/>
        <v/>
      </c>
      <c r="Q39" s="4" t="str">
        <f>IF(I39-H39&gt;0,I39-H39,"")</f>
        <v/>
      </c>
      <c r="R39" s="4">
        <f t="shared" si="1"/>
        <v>1</v>
      </c>
      <c r="S39" s="4">
        <f t="shared" si="2"/>
        <v>0</v>
      </c>
      <c r="T39" s="4" t="str">
        <f t="shared" si="3"/>
        <v>Dead Feb 15</v>
      </c>
      <c r="U39" s="4">
        <f t="shared" si="4"/>
        <v>0</v>
      </c>
      <c r="V39" s="4" t="s">
        <v>106</v>
      </c>
    </row>
    <row r="40" spans="1:22" x14ac:dyDescent="0.35">
      <c r="A40" s="4">
        <v>1</v>
      </c>
      <c r="B40" s="4" t="s">
        <v>95</v>
      </c>
      <c r="C40" s="4" t="s">
        <v>30</v>
      </c>
      <c r="D40" s="4">
        <v>10</v>
      </c>
      <c r="E40" s="4">
        <v>12</v>
      </c>
      <c r="G40" s="4">
        <v>15</v>
      </c>
      <c r="H40" s="4">
        <v>18</v>
      </c>
      <c r="I40" s="4">
        <v>27</v>
      </c>
      <c r="J40" s="4" t="s">
        <v>15</v>
      </c>
      <c r="L40" s="4" t="s">
        <v>67</v>
      </c>
      <c r="M40" s="4">
        <f>IF(E40-D40&gt;0,E40-D40,"")</f>
        <v>2</v>
      </c>
      <c r="N40" s="4">
        <f>3/2</f>
        <v>1.5</v>
      </c>
      <c r="O40" s="4">
        <f>3/2</f>
        <v>1.5</v>
      </c>
      <c r="P40" s="4">
        <f t="shared" si="8"/>
        <v>3</v>
      </c>
      <c r="Q40" s="4">
        <f>IF(I40-H40&gt;0,I40-H40,"")</f>
        <v>9</v>
      </c>
      <c r="R40" s="4">
        <f t="shared" si="1"/>
        <v>17</v>
      </c>
      <c r="S40" s="4" t="str">
        <f t="shared" si="2"/>
        <v>M</v>
      </c>
      <c r="T40" s="4">
        <f t="shared" si="3"/>
        <v>0</v>
      </c>
      <c r="U40" s="4" t="str">
        <f t="shared" si="4"/>
        <v>said Adult emerged on 20, but paper says 27 and M</v>
      </c>
      <c r="V40" s="4" t="s">
        <v>107</v>
      </c>
    </row>
    <row r="41" spans="1:22" x14ac:dyDescent="0.35">
      <c r="A41" s="4">
        <v>1</v>
      </c>
      <c r="B41" s="4" t="s">
        <v>95</v>
      </c>
      <c r="C41" s="4" t="s">
        <v>32</v>
      </c>
      <c r="D41" s="4">
        <v>11</v>
      </c>
      <c r="E41" s="4">
        <v>12</v>
      </c>
      <c r="F41" s="4">
        <v>15</v>
      </c>
      <c r="G41" s="4">
        <v>16</v>
      </c>
      <c r="H41" s="4">
        <v>19</v>
      </c>
      <c r="I41" s="4">
        <v>27</v>
      </c>
      <c r="J41" s="4" t="s">
        <v>22</v>
      </c>
      <c r="M41" s="4">
        <f>IF(E41-D41&gt;0,E41-D41,"")</f>
        <v>1</v>
      </c>
      <c r="N41" s="4">
        <f>IF(F41-E41&gt;0,F41-E41,"")</f>
        <v>3</v>
      </c>
      <c r="O41" s="4">
        <f>IF(G41-F41&gt;0,G41-F41,"")</f>
        <v>1</v>
      </c>
      <c r="P41" s="4">
        <f t="shared" si="8"/>
        <v>3</v>
      </c>
      <c r="Q41" s="4">
        <f>IF(I41-H41&gt;0,I41-H41,"")</f>
        <v>8</v>
      </c>
      <c r="R41" s="4">
        <f t="shared" si="1"/>
        <v>16</v>
      </c>
      <c r="S41" s="4" t="str">
        <f t="shared" si="2"/>
        <v>F</v>
      </c>
      <c r="T41" s="4">
        <f t="shared" si="3"/>
        <v>0</v>
      </c>
      <c r="U41" s="4">
        <f t="shared" si="4"/>
        <v>0</v>
      </c>
      <c r="V41" s="4" t="s">
        <v>107</v>
      </c>
    </row>
    <row r="42" spans="1:22" x14ac:dyDescent="0.35">
      <c r="A42" s="4">
        <v>1</v>
      </c>
      <c r="B42" s="4" t="s">
        <v>95</v>
      </c>
      <c r="C42" s="4" t="s">
        <v>33</v>
      </c>
      <c r="D42" s="4">
        <v>11</v>
      </c>
      <c r="F42" s="4">
        <v>12</v>
      </c>
      <c r="G42" s="4">
        <v>17</v>
      </c>
      <c r="H42" s="4">
        <v>21</v>
      </c>
      <c r="I42" s="4">
        <v>1</v>
      </c>
      <c r="J42" s="4" t="s">
        <v>22</v>
      </c>
      <c r="M42" s="4">
        <f>1/2</f>
        <v>0.5</v>
      </c>
      <c r="N42" s="4">
        <f>1/2</f>
        <v>0.5</v>
      </c>
      <c r="O42" s="4">
        <f t="shared" ref="O42:O49" si="14">IF(G42-F42&gt;0,G42-F42,"")</f>
        <v>5</v>
      </c>
      <c r="P42" s="4">
        <f t="shared" si="8"/>
        <v>4</v>
      </c>
      <c r="Q42" s="4">
        <v>9</v>
      </c>
      <c r="R42" s="4">
        <f t="shared" si="1"/>
        <v>19</v>
      </c>
      <c r="S42" s="4" t="str">
        <f t="shared" si="2"/>
        <v>F</v>
      </c>
      <c r="T42" s="4">
        <f t="shared" si="3"/>
        <v>0</v>
      </c>
      <c r="U42" s="4">
        <f t="shared" si="4"/>
        <v>0</v>
      </c>
      <c r="V42" s="4" t="s">
        <v>107</v>
      </c>
    </row>
    <row r="43" spans="1:22" x14ac:dyDescent="0.35">
      <c r="A43" s="4">
        <v>1</v>
      </c>
      <c r="B43" s="4" t="s">
        <v>95</v>
      </c>
      <c r="C43" s="4" t="s">
        <v>35</v>
      </c>
      <c r="D43" s="4">
        <v>11</v>
      </c>
      <c r="F43" s="4">
        <v>12</v>
      </c>
      <c r="K43" s="4" t="s">
        <v>68</v>
      </c>
      <c r="M43" s="4">
        <f>1/2</f>
        <v>0.5</v>
      </c>
      <c r="N43" s="4">
        <f>1/2</f>
        <v>0.5</v>
      </c>
      <c r="O43" s="4" t="str">
        <f t="shared" si="14"/>
        <v/>
      </c>
      <c r="P43" s="4" t="str">
        <f t="shared" si="8"/>
        <v/>
      </c>
      <c r="Q43" s="4" t="str">
        <f>IF(I43-H43&gt;0,I43-H43,"")</f>
        <v/>
      </c>
      <c r="R43" s="4">
        <f t="shared" si="1"/>
        <v>1</v>
      </c>
      <c r="S43" s="4">
        <f t="shared" si="2"/>
        <v>0</v>
      </c>
      <c r="T43" s="4" t="str">
        <f t="shared" si="3"/>
        <v>Escape Feb 16</v>
      </c>
      <c r="U43" s="4">
        <f t="shared" si="4"/>
        <v>0</v>
      </c>
      <c r="V43" s="4" t="s">
        <v>97</v>
      </c>
    </row>
    <row r="44" spans="1:22" x14ac:dyDescent="0.35">
      <c r="A44" s="4">
        <v>1</v>
      </c>
      <c r="B44" s="4" t="s">
        <v>95</v>
      </c>
      <c r="C44" s="4" t="s">
        <v>36</v>
      </c>
      <c r="D44" s="4">
        <v>11</v>
      </c>
      <c r="K44" s="4" t="s">
        <v>58</v>
      </c>
      <c r="M44" s="4" t="str">
        <f t="shared" ref="M44:N46" si="15">IF(E44-D44&gt;0,E44-D44,"")</f>
        <v/>
      </c>
      <c r="N44" s="4" t="str">
        <f t="shared" si="15"/>
        <v/>
      </c>
      <c r="O44" s="4" t="str">
        <f t="shared" si="14"/>
        <v/>
      </c>
      <c r="P44" s="4" t="str">
        <f t="shared" si="8"/>
        <v/>
      </c>
      <c r="Q44" s="4" t="str">
        <f>IF(I44-H44&gt;0,I44-H44,"")</f>
        <v/>
      </c>
      <c r="R44" s="4">
        <f t="shared" si="1"/>
        <v>0</v>
      </c>
      <c r="S44" s="4">
        <f t="shared" si="2"/>
        <v>0</v>
      </c>
      <c r="T44" s="4" t="str">
        <f t="shared" si="3"/>
        <v>Escape Feb 12</v>
      </c>
      <c r="U44" s="4">
        <f t="shared" si="4"/>
        <v>0</v>
      </c>
      <c r="V44" s="4" t="s">
        <v>97</v>
      </c>
    </row>
    <row r="45" spans="1:22" x14ac:dyDescent="0.35">
      <c r="A45" s="4">
        <v>1</v>
      </c>
      <c r="B45" s="4" t="s">
        <v>95</v>
      </c>
      <c r="C45" s="4" t="s">
        <v>37</v>
      </c>
      <c r="D45" s="4">
        <v>11</v>
      </c>
      <c r="E45" s="4">
        <v>12</v>
      </c>
      <c r="K45" s="4" t="s">
        <v>69</v>
      </c>
      <c r="M45" s="4">
        <f t="shared" si="15"/>
        <v>1</v>
      </c>
      <c r="N45" s="4" t="str">
        <f t="shared" si="15"/>
        <v/>
      </c>
      <c r="O45" s="4" t="str">
        <f t="shared" si="14"/>
        <v/>
      </c>
      <c r="P45" s="4" t="str">
        <f t="shared" si="8"/>
        <v/>
      </c>
      <c r="Q45" s="4" t="str">
        <f>IF(I45-H45&gt;0,I45-H45,"")</f>
        <v/>
      </c>
      <c r="R45" s="4">
        <f t="shared" si="1"/>
        <v>1</v>
      </c>
      <c r="S45" s="4">
        <f t="shared" si="2"/>
        <v>0</v>
      </c>
      <c r="T45" s="4" t="str">
        <f t="shared" si="3"/>
        <v>Escape Feb 15</v>
      </c>
      <c r="U45" s="4">
        <f t="shared" si="4"/>
        <v>0</v>
      </c>
      <c r="V45" s="4" t="s">
        <v>97</v>
      </c>
    </row>
    <row r="46" spans="1:22" x14ac:dyDescent="0.35">
      <c r="A46" s="4">
        <v>1</v>
      </c>
      <c r="B46" s="4" t="s">
        <v>95</v>
      </c>
      <c r="C46" s="4" t="s">
        <v>38</v>
      </c>
      <c r="D46" s="4">
        <v>11</v>
      </c>
      <c r="E46" s="4">
        <v>12</v>
      </c>
      <c r="F46" s="4">
        <v>15</v>
      </c>
      <c r="G46" s="4">
        <v>19</v>
      </c>
      <c r="H46" s="4">
        <v>21</v>
      </c>
      <c r="I46" s="4">
        <v>28</v>
      </c>
      <c r="J46" s="4" t="s">
        <v>15</v>
      </c>
      <c r="M46" s="4">
        <f t="shared" si="15"/>
        <v>1</v>
      </c>
      <c r="N46" s="4">
        <f t="shared" si="15"/>
        <v>3</v>
      </c>
      <c r="O46" s="4">
        <f t="shared" si="14"/>
        <v>4</v>
      </c>
      <c r="P46" s="4">
        <f t="shared" si="8"/>
        <v>2</v>
      </c>
      <c r="Q46" s="4">
        <f>IF(I46-H46&gt;0,I46-H46,"")</f>
        <v>7</v>
      </c>
      <c r="R46" s="4">
        <f t="shared" si="1"/>
        <v>17</v>
      </c>
      <c r="S46" s="4" t="str">
        <f t="shared" si="2"/>
        <v>M</v>
      </c>
      <c r="T46" s="4">
        <f t="shared" si="3"/>
        <v>0</v>
      </c>
      <c r="U46" s="4">
        <f t="shared" si="4"/>
        <v>0</v>
      </c>
      <c r="V46" s="4" t="s">
        <v>107</v>
      </c>
    </row>
    <row r="47" spans="1:22" x14ac:dyDescent="0.35">
      <c r="A47" s="4">
        <v>1</v>
      </c>
      <c r="B47" s="4" t="s">
        <v>95</v>
      </c>
      <c r="C47" s="4" t="s">
        <v>39</v>
      </c>
      <c r="D47" s="4">
        <v>11</v>
      </c>
      <c r="F47" s="4">
        <v>12</v>
      </c>
      <c r="G47" s="4">
        <v>16</v>
      </c>
      <c r="H47" s="4">
        <v>19</v>
      </c>
      <c r="K47" s="4" t="s">
        <v>60</v>
      </c>
      <c r="M47" s="4">
        <f>1/2</f>
        <v>0.5</v>
      </c>
      <c r="N47" s="4">
        <f>1/2</f>
        <v>0.5</v>
      </c>
      <c r="O47" s="4">
        <f t="shared" si="14"/>
        <v>4</v>
      </c>
      <c r="P47" s="4">
        <f t="shared" si="8"/>
        <v>3</v>
      </c>
      <c r="Q47" s="4" t="str">
        <f>IF(I47-H47&gt;0,I47-H47,"")</f>
        <v/>
      </c>
      <c r="R47" s="4">
        <f t="shared" si="1"/>
        <v>8</v>
      </c>
      <c r="S47" s="4">
        <f t="shared" si="2"/>
        <v>0</v>
      </c>
      <c r="T47" s="4" t="str">
        <f t="shared" si="3"/>
        <v>Dead Feb 21</v>
      </c>
      <c r="U47" s="4">
        <f t="shared" si="4"/>
        <v>0</v>
      </c>
      <c r="V47" s="4" t="s">
        <v>106</v>
      </c>
    </row>
    <row r="48" spans="1:22" x14ac:dyDescent="0.35">
      <c r="A48" s="4">
        <v>1</v>
      </c>
      <c r="B48" s="4" t="s">
        <v>95</v>
      </c>
      <c r="C48" s="4" t="s">
        <v>40</v>
      </c>
      <c r="D48" s="4">
        <v>11</v>
      </c>
      <c r="E48" s="4">
        <v>12</v>
      </c>
      <c r="F48" s="4">
        <v>15</v>
      </c>
      <c r="G48" s="4">
        <v>16</v>
      </c>
      <c r="H48" s="4">
        <v>22</v>
      </c>
      <c r="I48" s="4">
        <v>1</v>
      </c>
      <c r="J48" s="4" t="s">
        <v>22</v>
      </c>
      <c r="M48" s="4">
        <f t="shared" ref="M48:N50" si="16">IF(E48-D48&gt;0,E48-D48,"")</f>
        <v>1</v>
      </c>
      <c r="N48" s="4">
        <f t="shared" si="16"/>
        <v>3</v>
      </c>
      <c r="O48" s="4">
        <f t="shared" si="14"/>
        <v>1</v>
      </c>
      <c r="P48" s="4">
        <f t="shared" si="8"/>
        <v>6</v>
      </c>
      <c r="Q48" s="4">
        <v>8</v>
      </c>
      <c r="R48" s="4">
        <f t="shared" si="1"/>
        <v>19</v>
      </c>
      <c r="S48" s="4" t="str">
        <f t="shared" si="2"/>
        <v>F</v>
      </c>
      <c r="T48" s="4">
        <f t="shared" si="3"/>
        <v>0</v>
      </c>
      <c r="U48" s="4">
        <f t="shared" si="4"/>
        <v>0</v>
      </c>
      <c r="V48" s="4" t="s">
        <v>107</v>
      </c>
    </row>
    <row r="49" spans="1:22" x14ac:dyDescent="0.35">
      <c r="A49" s="4">
        <v>1</v>
      </c>
      <c r="B49" s="4" t="s">
        <v>95</v>
      </c>
      <c r="C49" s="4" t="s">
        <v>41</v>
      </c>
      <c r="D49" s="4">
        <v>11</v>
      </c>
      <c r="E49" s="4">
        <v>12</v>
      </c>
      <c r="K49" s="4" t="s">
        <v>55</v>
      </c>
      <c r="M49" s="4">
        <f t="shared" si="16"/>
        <v>1</v>
      </c>
      <c r="N49" s="4" t="str">
        <f t="shared" si="16"/>
        <v/>
      </c>
      <c r="O49" s="4" t="str">
        <f t="shared" si="14"/>
        <v/>
      </c>
      <c r="P49" s="4" t="str">
        <f t="shared" si="8"/>
        <v/>
      </c>
      <c r="Q49" s="4" t="str">
        <f t="shared" ref="Q49:Q62" si="17">IF(I49-H49&gt;0,I49-H49,"")</f>
        <v/>
      </c>
      <c r="R49" s="4">
        <f t="shared" si="1"/>
        <v>1</v>
      </c>
      <c r="S49" s="4">
        <f t="shared" si="2"/>
        <v>0</v>
      </c>
      <c r="T49" s="4" t="str">
        <f t="shared" si="3"/>
        <v>Dead Feb 15</v>
      </c>
      <c r="U49" s="4">
        <f t="shared" si="4"/>
        <v>0</v>
      </c>
      <c r="V49" s="4" t="s">
        <v>106</v>
      </c>
    </row>
    <row r="50" spans="1:22" x14ac:dyDescent="0.35">
      <c r="A50" s="4">
        <v>1</v>
      </c>
      <c r="B50" s="4" t="s">
        <v>94</v>
      </c>
      <c r="C50" s="4" t="s">
        <v>8</v>
      </c>
      <c r="D50" s="4">
        <v>9</v>
      </c>
      <c r="E50" s="4">
        <v>10</v>
      </c>
      <c r="F50" s="4">
        <v>12</v>
      </c>
      <c r="H50" s="4">
        <v>15</v>
      </c>
      <c r="K50" s="4" t="s">
        <v>50</v>
      </c>
      <c r="M50" s="4">
        <f t="shared" si="16"/>
        <v>1</v>
      </c>
      <c r="N50" s="4">
        <f t="shared" si="16"/>
        <v>2</v>
      </c>
      <c r="O50" s="4">
        <f>3/2</f>
        <v>1.5</v>
      </c>
      <c r="P50" s="4">
        <f>3/2</f>
        <v>1.5</v>
      </c>
      <c r="Q50" s="4" t="str">
        <f t="shared" si="17"/>
        <v/>
      </c>
      <c r="R50" s="4">
        <f t="shared" si="1"/>
        <v>6</v>
      </c>
      <c r="S50" s="4">
        <f t="shared" si="2"/>
        <v>0</v>
      </c>
      <c r="T50" s="4" t="str">
        <f t="shared" si="3"/>
        <v>Dead Feb 19</v>
      </c>
      <c r="U50" s="4">
        <f t="shared" si="4"/>
        <v>0</v>
      </c>
      <c r="V50" s="4" t="s">
        <v>106</v>
      </c>
    </row>
    <row r="51" spans="1:22" x14ac:dyDescent="0.35">
      <c r="A51" s="4">
        <v>1</v>
      </c>
      <c r="B51" s="4" t="s">
        <v>94</v>
      </c>
      <c r="C51" s="4" t="s">
        <v>10</v>
      </c>
      <c r="D51" s="4">
        <v>10</v>
      </c>
      <c r="F51" s="4">
        <v>12</v>
      </c>
      <c r="G51" s="4">
        <v>15</v>
      </c>
      <c r="H51" s="4">
        <v>17</v>
      </c>
      <c r="I51" s="4">
        <v>26</v>
      </c>
      <c r="J51" s="4" t="s">
        <v>15</v>
      </c>
      <c r="M51" s="4">
        <f t="shared" ref="M51:N53" si="18">2/2</f>
        <v>1</v>
      </c>
      <c r="N51" s="4">
        <f t="shared" si="18"/>
        <v>1</v>
      </c>
      <c r="O51" s="4">
        <f t="shared" ref="O51:P55" si="19">IF(G51-F51&gt;0,G51-F51,"")</f>
        <v>3</v>
      </c>
      <c r="P51" s="4">
        <f t="shared" si="19"/>
        <v>2</v>
      </c>
      <c r="Q51" s="4">
        <f t="shared" si="17"/>
        <v>9</v>
      </c>
      <c r="R51" s="4">
        <f t="shared" si="1"/>
        <v>16</v>
      </c>
      <c r="S51" s="4" t="str">
        <f t="shared" si="2"/>
        <v>M</v>
      </c>
      <c r="T51" s="4">
        <f t="shared" si="3"/>
        <v>0</v>
      </c>
      <c r="U51" s="4">
        <f t="shared" si="4"/>
        <v>0</v>
      </c>
      <c r="V51" s="4" t="s">
        <v>107</v>
      </c>
    </row>
    <row r="52" spans="1:22" x14ac:dyDescent="0.35">
      <c r="A52" s="4">
        <v>1</v>
      </c>
      <c r="B52" s="4" t="s">
        <v>94</v>
      </c>
      <c r="C52" s="4" t="s">
        <v>12</v>
      </c>
      <c r="D52" s="4">
        <v>10</v>
      </c>
      <c r="F52" s="4">
        <v>12</v>
      </c>
      <c r="K52" s="4" t="s">
        <v>51</v>
      </c>
      <c r="M52" s="4">
        <f t="shared" si="18"/>
        <v>1</v>
      </c>
      <c r="N52" s="4">
        <f t="shared" si="18"/>
        <v>1</v>
      </c>
      <c r="O52" s="4" t="str">
        <f t="shared" si="19"/>
        <v/>
      </c>
      <c r="P52" s="4" t="str">
        <f t="shared" si="19"/>
        <v/>
      </c>
      <c r="Q52" s="4" t="str">
        <f t="shared" si="17"/>
        <v/>
      </c>
      <c r="R52" s="4">
        <f t="shared" si="1"/>
        <v>2</v>
      </c>
      <c r="S52" s="4">
        <f t="shared" si="2"/>
        <v>0</v>
      </c>
      <c r="T52" s="4" t="str">
        <f t="shared" si="3"/>
        <v>Dead Feb 16 - Agar</v>
      </c>
      <c r="U52" s="4">
        <f t="shared" si="4"/>
        <v>0</v>
      </c>
      <c r="V52" s="4" t="s">
        <v>106</v>
      </c>
    </row>
    <row r="53" spans="1:22" x14ac:dyDescent="0.35">
      <c r="A53" s="4">
        <v>1</v>
      </c>
      <c r="B53" s="4" t="s">
        <v>94</v>
      </c>
      <c r="C53" s="4" t="s">
        <v>13</v>
      </c>
      <c r="D53" s="4">
        <v>10</v>
      </c>
      <c r="F53" s="4">
        <v>12</v>
      </c>
      <c r="G53" s="4">
        <v>15</v>
      </c>
      <c r="K53" s="4" t="s">
        <v>52</v>
      </c>
      <c r="M53" s="4">
        <f t="shared" si="18"/>
        <v>1</v>
      </c>
      <c r="N53" s="4">
        <f t="shared" si="18"/>
        <v>1</v>
      </c>
      <c r="O53" s="4">
        <f t="shared" si="19"/>
        <v>3</v>
      </c>
      <c r="P53" s="4" t="str">
        <f t="shared" si="19"/>
        <v/>
      </c>
      <c r="Q53" s="4" t="str">
        <f t="shared" si="17"/>
        <v/>
      </c>
      <c r="R53" s="4">
        <f t="shared" si="1"/>
        <v>5</v>
      </c>
      <c r="S53" s="4">
        <f t="shared" si="2"/>
        <v>0</v>
      </c>
      <c r="T53" s="4" t="str">
        <f t="shared" si="3"/>
        <v>Dead Feb 16 - Tape</v>
      </c>
      <c r="U53" s="4">
        <f t="shared" si="4"/>
        <v>0</v>
      </c>
      <c r="V53" s="4" t="s">
        <v>106</v>
      </c>
    </row>
    <row r="54" spans="1:22" x14ac:dyDescent="0.35">
      <c r="A54" s="4">
        <v>1</v>
      </c>
      <c r="B54" s="4" t="s">
        <v>94</v>
      </c>
      <c r="C54" s="4" t="s">
        <v>14</v>
      </c>
      <c r="D54" s="4">
        <v>11</v>
      </c>
      <c r="F54" s="4">
        <v>12</v>
      </c>
      <c r="G54" s="4">
        <v>16</v>
      </c>
      <c r="H54" s="4">
        <v>18</v>
      </c>
      <c r="I54" s="4">
        <v>27</v>
      </c>
      <c r="J54" s="4" t="s">
        <v>22</v>
      </c>
      <c r="M54" s="4">
        <f>1/2</f>
        <v>0.5</v>
      </c>
      <c r="N54" s="4">
        <f>1/2</f>
        <v>0.5</v>
      </c>
      <c r="O54" s="4">
        <f t="shared" si="19"/>
        <v>4</v>
      </c>
      <c r="P54" s="4">
        <f t="shared" si="19"/>
        <v>2</v>
      </c>
      <c r="Q54" s="4">
        <f t="shared" si="17"/>
        <v>9</v>
      </c>
      <c r="R54" s="4">
        <f t="shared" si="1"/>
        <v>16</v>
      </c>
      <c r="S54" s="4" t="str">
        <f t="shared" si="2"/>
        <v>F</v>
      </c>
      <c r="T54" s="4">
        <f t="shared" si="3"/>
        <v>0</v>
      </c>
      <c r="U54" s="4">
        <f t="shared" si="4"/>
        <v>0</v>
      </c>
      <c r="V54" s="4" t="s">
        <v>107</v>
      </c>
    </row>
    <row r="55" spans="1:22" x14ac:dyDescent="0.35">
      <c r="A55" s="4">
        <v>1</v>
      </c>
      <c r="B55" s="4" t="s">
        <v>94</v>
      </c>
      <c r="C55" s="4" t="s">
        <v>16</v>
      </c>
      <c r="D55" s="4">
        <v>11</v>
      </c>
      <c r="F55" s="4">
        <v>12</v>
      </c>
      <c r="G55" s="4">
        <v>17</v>
      </c>
      <c r="H55" s="4">
        <v>20</v>
      </c>
      <c r="L55" s="4" t="s">
        <v>20</v>
      </c>
      <c r="M55" s="4">
        <f>1/2</f>
        <v>0.5</v>
      </c>
      <c r="N55" s="4">
        <f>1/2</f>
        <v>0.5</v>
      </c>
      <c r="O55" s="4">
        <f t="shared" si="19"/>
        <v>5</v>
      </c>
      <c r="P55" s="4">
        <f t="shared" si="19"/>
        <v>3</v>
      </c>
      <c r="Q55" s="4" t="str">
        <f t="shared" si="17"/>
        <v/>
      </c>
      <c r="R55" s="4">
        <f t="shared" si="1"/>
        <v>9</v>
      </c>
      <c r="S55" s="4">
        <f t="shared" si="2"/>
        <v>0</v>
      </c>
      <c r="T55" s="4">
        <f t="shared" si="3"/>
        <v>0</v>
      </c>
      <c r="U55" s="4" t="str">
        <f t="shared" si="4"/>
        <v>?</v>
      </c>
      <c r="V55" s="4" t="s">
        <v>181</v>
      </c>
    </row>
    <row r="56" spans="1:22" x14ac:dyDescent="0.35">
      <c r="A56" s="4">
        <v>1</v>
      </c>
      <c r="B56" s="4" t="s">
        <v>94</v>
      </c>
      <c r="C56" s="4" t="s">
        <v>17</v>
      </c>
      <c r="D56" s="4">
        <v>10</v>
      </c>
      <c r="E56" s="4">
        <v>12</v>
      </c>
      <c r="G56" s="4">
        <v>15</v>
      </c>
      <c r="H56" s="4">
        <v>17</v>
      </c>
      <c r="K56" s="4" t="s">
        <v>53</v>
      </c>
      <c r="M56" s="4">
        <f>IF(E56-D56&gt;0,E56-D56,"")</f>
        <v>2</v>
      </c>
      <c r="N56" s="4">
        <f>3/2</f>
        <v>1.5</v>
      </c>
      <c r="O56" s="4">
        <f>3/2</f>
        <v>1.5</v>
      </c>
      <c r="P56" s="4">
        <f t="shared" ref="P56:P74" si="20">IF(H56-G56&gt;0,H56-G56,"")</f>
        <v>2</v>
      </c>
      <c r="Q56" s="4" t="str">
        <f t="shared" si="17"/>
        <v/>
      </c>
      <c r="R56" s="4">
        <f t="shared" si="1"/>
        <v>7</v>
      </c>
      <c r="S56" s="4">
        <f t="shared" si="2"/>
        <v>0</v>
      </c>
      <c r="T56" s="4" t="str">
        <f t="shared" si="3"/>
        <v>D march 1</v>
      </c>
      <c r="U56" s="4">
        <f t="shared" si="4"/>
        <v>0</v>
      </c>
      <c r="V56" s="4" t="s">
        <v>106</v>
      </c>
    </row>
    <row r="57" spans="1:22" x14ac:dyDescent="0.35">
      <c r="A57" s="4">
        <v>1</v>
      </c>
      <c r="B57" s="4" t="s">
        <v>94</v>
      </c>
      <c r="C57" s="4" t="s">
        <v>19</v>
      </c>
      <c r="D57" s="4">
        <v>10</v>
      </c>
      <c r="K57" s="4" t="s">
        <v>54</v>
      </c>
      <c r="M57" s="4" t="str">
        <f>IF(E57-D57&gt;0,E57-D57,"")</f>
        <v/>
      </c>
      <c r="N57" s="4" t="str">
        <f>IF(F57-E57&gt;0,F57-E57,"")</f>
        <v/>
      </c>
      <c r="O57" s="4" t="str">
        <f>IF(G57-F57&gt;0,G57-F57,"")</f>
        <v/>
      </c>
      <c r="P57" s="4" t="str">
        <f t="shared" si="20"/>
        <v/>
      </c>
      <c r="Q57" s="4" t="str">
        <f t="shared" si="17"/>
        <v/>
      </c>
      <c r="R57" s="4">
        <f t="shared" si="1"/>
        <v>0</v>
      </c>
      <c r="S57" s="4">
        <f t="shared" si="2"/>
        <v>0</v>
      </c>
      <c r="T57" s="4" t="str">
        <f t="shared" si="3"/>
        <v>Dead Feb 12- Tape</v>
      </c>
      <c r="U57" s="4">
        <f t="shared" si="4"/>
        <v>0</v>
      </c>
      <c r="V57" s="4" t="s">
        <v>106</v>
      </c>
    </row>
    <row r="58" spans="1:22" x14ac:dyDescent="0.35">
      <c r="A58" s="4">
        <v>1</v>
      </c>
      <c r="B58" s="4" t="s">
        <v>94</v>
      </c>
      <c r="C58" s="4" t="s">
        <v>21</v>
      </c>
      <c r="D58" s="4">
        <v>10</v>
      </c>
      <c r="E58" s="4">
        <v>12</v>
      </c>
      <c r="K58" s="4" t="s">
        <v>55</v>
      </c>
      <c r="M58" s="4">
        <f>IF(E58-D58&gt;0,E58-D58,"")</f>
        <v>2</v>
      </c>
      <c r="N58" s="4" t="str">
        <f>IF(F58-E58&gt;0,F58-E58,"")</f>
        <v/>
      </c>
      <c r="O58" s="4" t="str">
        <f>IF(G58-F58&gt;0,G58-F58,"")</f>
        <v/>
      </c>
      <c r="P58" s="4" t="str">
        <f t="shared" si="20"/>
        <v/>
      </c>
      <c r="Q58" s="4" t="str">
        <f t="shared" si="17"/>
        <v/>
      </c>
      <c r="R58" s="4">
        <f t="shared" si="1"/>
        <v>2</v>
      </c>
      <c r="S58" s="4">
        <f t="shared" si="2"/>
        <v>0</v>
      </c>
      <c r="T58" s="4" t="str">
        <f t="shared" si="3"/>
        <v>Dead Feb 15</v>
      </c>
      <c r="U58" s="4">
        <f t="shared" si="4"/>
        <v>0</v>
      </c>
      <c r="V58" s="4" t="s">
        <v>106</v>
      </c>
    </row>
    <row r="59" spans="1:22" x14ac:dyDescent="0.35">
      <c r="A59" s="4">
        <v>1</v>
      </c>
      <c r="B59" s="4" t="s">
        <v>94</v>
      </c>
      <c r="C59" s="4" t="s">
        <v>23</v>
      </c>
      <c r="D59" s="4">
        <v>10</v>
      </c>
      <c r="F59" s="4">
        <v>12</v>
      </c>
      <c r="G59" s="4">
        <v>16</v>
      </c>
      <c r="K59" s="4" t="s">
        <v>56</v>
      </c>
      <c r="M59" s="4">
        <f>2/2</f>
        <v>1</v>
      </c>
      <c r="N59" s="4">
        <f>2/2</f>
        <v>1</v>
      </c>
      <c r="O59" s="4">
        <f t="shared" ref="O59:O68" si="21">IF(G59-F59&gt;0,G59-F59,"")</f>
        <v>4</v>
      </c>
      <c r="P59" s="4" t="str">
        <f t="shared" si="20"/>
        <v/>
      </c>
      <c r="Q59" s="4" t="str">
        <f t="shared" si="17"/>
        <v/>
      </c>
      <c r="R59" s="4">
        <f t="shared" si="1"/>
        <v>6</v>
      </c>
      <c r="S59" s="4">
        <f t="shared" si="2"/>
        <v>0</v>
      </c>
      <c r="T59" s="4" t="str">
        <f t="shared" si="3"/>
        <v>Escape February 17</v>
      </c>
      <c r="U59" s="4">
        <f t="shared" si="4"/>
        <v>0</v>
      </c>
      <c r="V59" s="4" t="s">
        <v>97</v>
      </c>
    </row>
    <row r="60" spans="1:22" x14ac:dyDescent="0.35">
      <c r="A60" s="4">
        <v>1</v>
      </c>
      <c r="B60" s="4" t="s">
        <v>94</v>
      </c>
      <c r="C60" s="4" t="s">
        <v>24</v>
      </c>
      <c r="D60" s="4">
        <v>11</v>
      </c>
      <c r="E60" s="4">
        <v>12</v>
      </c>
      <c r="K60" s="4" t="s">
        <v>57</v>
      </c>
      <c r="M60" s="4">
        <f t="shared" ref="M60:N62" si="22">IF(E60-D60&gt;0,E60-D60,"")</f>
        <v>1</v>
      </c>
      <c r="N60" s="4" t="str">
        <f t="shared" si="22"/>
        <v/>
      </c>
      <c r="O60" s="4" t="str">
        <f t="shared" si="21"/>
        <v/>
      </c>
      <c r="P60" s="4" t="str">
        <f t="shared" si="20"/>
        <v/>
      </c>
      <c r="Q60" s="4" t="str">
        <f t="shared" si="17"/>
        <v/>
      </c>
      <c r="R60" s="4">
        <f t="shared" si="1"/>
        <v>1</v>
      </c>
      <c r="S60" s="4">
        <f t="shared" si="2"/>
        <v>0</v>
      </c>
      <c r="T60" s="4" t="str">
        <f t="shared" si="3"/>
        <v>Escape February 16</v>
      </c>
      <c r="U60" s="4">
        <f t="shared" si="4"/>
        <v>0</v>
      </c>
      <c r="V60" s="4" t="s">
        <v>97</v>
      </c>
    </row>
    <row r="61" spans="1:22" x14ac:dyDescent="0.35">
      <c r="A61" s="4">
        <v>1</v>
      </c>
      <c r="B61" s="4" t="s">
        <v>94</v>
      </c>
      <c r="C61" s="4" t="s">
        <v>26</v>
      </c>
      <c r="D61" s="4">
        <v>11</v>
      </c>
      <c r="K61" s="4" t="s">
        <v>58</v>
      </c>
      <c r="M61" s="4" t="str">
        <f t="shared" si="22"/>
        <v/>
      </c>
      <c r="N61" s="4" t="str">
        <f t="shared" si="22"/>
        <v/>
      </c>
      <c r="O61" s="4" t="str">
        <f t="shared" si="21"/>
        <v/>
      </c>
      <c r="P61" s="4" t="str">
        <f t="shared" si="20"/>
        <v/>
      </c>
      <c r="Q61" s="4" t="str">
        <f t="shared" si="17"/>
        <v/>
      </c>
      <c r="R61" s="4">
        <f t="shared" si="1"/>
        <v>0</v>
      </c>
      <c r="S61" s="4">
        <f t="shared" si="2"/>
        <v>0</v>
      </c>
      <c r="T61" s="4" t="str">
        <f t="shared" si="3"/>
        <v>Escape Feb 12</v>
      </c>
      <c r="U61" s="4">
        <f t="shared" si="4"/>
        <v>0</v>
      </c>
      <c r="V61" s="4" t="s">
        <v>97</v>
      </c>
    </row>
    <row r="62" spans="1:22" x14ac:dyDescent="0.35">
      <c r="A62" s="4">
        <v>1</v>
      </c>
      <c r="B62" s="4" t="s">
        <v>94</v>
      </c>
      <c r="C62" s="4" t="s">
        <v>27</v>
      </c>
      <c r="D62" s="4">
        <v>10</v>
      </c>
      <c r="K62" s="4" t="s">
        <v>58</v>
      </c>
      <c r="M62" s="4" t="str">
        <f t="shared" si="22"/>
        <v/>
      </c>
      <c r="N62" s="4" t="str">
        <f t="shared" si="22"/>
        <v/>
      </c>
      <c r="O62" s="4" t="str">
        <f t="shared" si="21"/>
        <v/>
      </c>
      <c r="P62" s="4" t="str">
        <f t="shared" si="20"/>
        <v/>
      </c>
      <c r="Q62" s="4" t="str">
        <f t="shared" si="17"/>
        <v/>
      </c>
      <c r="R62" s="4">
        <f t="shared" si="1"/>
        <v>0</v>
      </c>
      <c r="S62" s="4">
        <f t="shared" si="2"/>
        <v>0</v>
      </c>
      <c r="T62" s="4" t="str">
        <f t="shared" si="3"/>
        <v>Escape Feb 12</v>
      </c>
      <c r="U62" s="4">
        <f t="shared" si="4"/>
        <v>0</v>
      </c>
      <c r="V62" s="4" t="s">
        <v>97</v>
      </c>
    </row>
    <row r="63" spans="1:22" x14ac:dyDescent="0.35">
      <c r="A63" s="4">
        <v>1</v>
      </c>
      <c r="B63" s="4" t="s">
        <v>94</v>
      </c>
      <c r="C63" s="4" t="s">
        <v>29</v>
      </c>
      <c r="D63" s="4">
        <v>10</v>
      </c>
      <c r="F63" s="4">
        <v>12</v>
      </c>
      <c r="G63" s="4">
        <v>16</v>
      </c>
      <c r="H63" s="4">
        <v>18</v>
      </c>
      <c r="I63" s="4">
        <v>1</v>
      </c>
      <c r="J63" s="4" t="s">
        <v>22</v>
      </c>
      <c r="M63" s="4">
        <f>2/2</f>
        <v>1</v>
      </c>
      <c r="N63" s="4">
        <f>2/2</f>
        <v>1</v>
      </c>
      <c r="O63" s="4">
        <f t="shared" si="21"/>
        <v>4</v>
      </c>
      <c r="P63" s="4">
        <f t="shared" si="20"/>
        <v>2</v>
      </c>
      <c r="Q63" s="4">
        <v>12</v>
      </c>
      <c r="R63" s="4">
        <f t="shared" si="1"/>
        <v>20</v>
      </c>
      <c r="S63" s="4" t="str">
        <f t="shared" si="2"/>
        <v>F</v>
      </c>
      <c r="T63" s="4">
        <f t="shared" si="3"/>
        <v>0</v>
      </c>
      <c r="U63" s="4">
        <f t="shared" si="4"/>
        <v>0</v>
      </c>
      <c r="V63" s="4" t="s">
        <v>107</v>
      </c>
    </row>
    <row r="64" spans="1:22" x14ac:dyDescent="0.35">
      <c r="A64" s="4">
        <v>1</v>
      </c>
      <c r="B64" s="4" t="s">
        <v>94</v>
      </c>
      <c r="C64" s="4" t="s">
        <v>30</v>
      </c>
      <c r="D64" s="4">
        <v>10</v>
      </c>
      <c r="K64" s="4" t="s">
        <v>58</v>
      </c>
      <c r="M64" s="4" t="str">
        <f t="shared" ref="M64:N67" si="23">IF(E64-D64&gt;0,E64-D64,"")</f>
        <v/>
      </c>
      <c r="N64" s="4" t="str">
        <f t="shared" si="23"/>
        <v/>
      </c>
      <c r="O64" s="4" t="str">
        <f t="shared" si="21"/>
        <v/>
      </c>
      <c r="P64" s="4" t="str">
        <f t="shared" si="20"/>
        <v/>
      </c>
      <c r="Q64" s="4" t="str">
        <f>IF(I64-H64&gt;0,I64-H64,"")</f>
        <v/>
      </c>
      <c r="R64" s="4">
        <f t="shared" si="1"/>
        <v>0</v>
      </c>
      <c r="S64" s="4">
        <f t="shared" si="2"/>
        <v>0</v>
      </c>
      <c r="T64" s="4" t="str">
        <f t="shared" si="3"/>
        <v>Escape Feb 12</v>
      </c>
      <c r="U64" s="4">
        <f t="shared" si="4"/>
        <v>0</v>
      </c>
      <c r="V64" s="4" t="s">
        <v>97</v>
      </c>
    </row>
    <row r="65" spans="1:22" x14ac:dyDescent="0.35">
      <c r="A65" s="4">
        <v>1</v>
      </c>
      <c r="B65" s="4" t="s">
        <v>94</v>
      </c>
      <c r="C65" s="4" t="s">
        <v>32</v>
      </c>
      <c r="D65" s="4">
        <v>10</v>
      </c>
      <c r="K65" s="4" t="s">
        <v>58</v>
      </c>
      <c r="M65" s="4" t="str">
        <f t="shared" si="23"/>
        <v/>
      </c>
      <c r="N65" s="4" t="str">
        <f t="shared" si="23"/>
        <v/>
      </c>
      <c r="O65" s="4" t="str">
        <f t="shared" si="21"/>
        <v/>
      </c>
      <c r="P65" s="4" t="str">
        <f t="shared" si="20"/>
        <v/>
      </c>
      <c r="Q65" s="4" t="str">
        <f>IF(I65-H65&gt;0,I65-H65,"")</f>
        <v/>
      </c>
      <c r="R65" s="4">
        <f t="shared" si="1"/>
        <v>0</v>
      </c>
      <c r="S65" s="4">
        <f t="shared" si="2"/>
        <v>0</v>
      </c>
      <c r="T65" s="4" t="str">
        <f t="shared" si="3"/>
        <v>Escape Feb 12</v>
      </c>
      <c r="U65" s="4">
        <f t="shared" si="4"/>
        <v>0</v>
      </c>
      <c r="V65" s="4" t="s">
        <v>97</v>
      </c>
    </row>
    <row r="66" spans="1:22" x14ac:dyDescent="0.35">
      <c r="A66" s="4">
        <v>1</v>
      </c>
      <c r="B66" s="4" t="s">
        <v>94</v>
      </c>
      <c r="C66" s="4" t="s">
        <v>33</v>
      </c>
      <c r="D66" s="4">
        <v>11</v>
      </c>
      <c r="K66" s="4" t="s">
        <v>59</v>
      </c>
      <c r="M66" s="4" t="str">
        <f t="shared" si="23"/>
        <v/>
      </c>
      <c r="N66" s="4" t="str">
        <f t="shared" si="23"/>
        <v/>
      </c>
      <c r="O66" s="4" t="str">
        <f t="shared" si="21"/>
        <v/>
      </c>
      <c r="P66" s="4" t="str">
        <f t="shared" si="20"/>
        <v/>
      </c>
      <c r="Q66" s="4" t="str">
        <f>IF(I66-H66&gt;0,I66-H66,"")</f>
        <v/>
      </c>
      <c r="R66" s="4">
        <f t="shared" ref="R66:R129" si="24">SUM(M66:Q66)</f>
        <v>0</v>
      </c>
      <c r="S66" s="4">
        <f t="shared" ref="S66:S129" si="25">J66</f>
        <v>0</v>
      </c>
      <c r="T66" s="4" t="str">
        <f t="shared" ref="T66:T129" si="26">K66</f>
        <v>Dead Feb 12 - Sticky</v>
      </c>
      <c r="U66" s="4">
        <f t="shared" ref="U66:U129" si="27">L66</f>
        <v>0</v>
      </c>
      <c r="V66" s="4" t="s">
        <v>106</v>
      </c>
    </row>
    <row r="67" spans="1:22" x14ac:dyDescent="0.35">
      <c r="A67" s="4">
        <v>1</v>
      </c>
      <c r="B67" s="4" t="s">
        <v>94</v>
      </c>
      <c r="C67" s="4" t="s">
        <v>35</v>
      </c>
      <c r="D67" s="4">
        <v>11</v>
      </c>
      <c r="E67" s="4">
        <v>12</v>
      </c>
      <c r="F67" s="4">
        <v>15</v>
      </c>
      <c r="G67" s="4">
        <v>17</v>
      </c>
      <c r="H67" s="4">
        <v>26</v>
      </c>
      <c r="I67" s="4">
        <v>2</v>
      </c>
      <c r="J67" s="4" t="s">
        <v>22</v>
      </c>
      <c r="M67" s="4">
        <f t="shared" si="23"/>
        <v>1</v>
      </c>
      <c r="N67" s="4">
        <f t="shared" si="23"/>
        <v>3</v>
      </c>
      <c r="O67" s="4">
        <f t="shared" si="21"/>
        <v>2</v>
      </c>
      <c r="P67" s="4">
        <f t="shared" si="20"/>
        <v>9</v>
      </c>
      <c r="Q67" s="4">
        <f>5</f>
        <v>5</v>
      </c>
      <c r="R67" s="4">
        <f t="shared" si="24"/>
        <v>20</v>
      </c>
      <c r="S67" s="4" t="str">
        <f t="shared" si="25"/>
        <v>F</v>
      </c>
      <c r="T67" s="4">
        <f t="shared" si="26"/>
        <v>0</v>
      </c>
      <c r="U67" s="4">
        <f t="shared" si="27"/>
        <v>0</v>
      </c>
      <c r="V67" s="4" t="s">
        <v>107</v>
      </c>
    </row>
    <row r="68" spans="1:22" x14ac:dyDescent="0.35">
      <c r="A68" s="4">
        <v>1</v>
      </c>
      <c r="B68" s="4" t="s">
        <v>94</v>
      </c>
      <c r="C68" s="4" t="s">
        <v>36</v>
      </c>
      <c r="D68" s="4">
        <v>10</v>
      </c>
      <c r="F68" s="4">
        <v>12</v>
      </c>
      <c r="G68" s="4">
        <v>16</v>
      </c>
      <c r="H68" s="4">
        <v>20</v>
      </c>
      <c r="I68" s="4">
        <v>28</v>
      </c>
      <c r="J68" s="4" t="s">
        <v>22</v>
      </c>
      <c r="M68" s="4">
        <f>2/2</f>
        <v>1</v>
      </c>
      <c r="N68" s="4">
        <f>2/2</f>
        <v>1</v>
      </c>
      <c r="O68" s="4">
        <f t="shared" si="21"/>
        <v>4</v>
      </c>
      <c r="P68" s="4">
        <f t="shared" si="20"/>
        <v>4</v>
      </c>
      <c r="Q68" s="4">
        <f t="shared" ref="Q68:Q81" si="28">IF(I68-H68&gt;0,I68-H68,"")</f>
        <v>8</v>
      </c>
      <c r="R68" s="4">
        <f t="shared" si="24"/>
        <v>18</v>
      </c>
      <c r="S68" s="4" t="str">
        <f t="shared" si="25"/>
        <v>F</v>
      </c>
      <c r="T68" s="4">
        <f t="shared" si="26"/>
        <v>0</v>
      </c>
      <c r="U68" s="4">
        <f t="shared" si="27"/>
        <v>0</v>
      </c>
      <c r="V68" s="4" t="s">
        <v>107</v>
      </c>
    </row>
    <row r="69" spans="1:22" x14ac:dyDescent="0.35">
      <c r="A69" s="4">
        <v>1</v>
      </c>
      <c r="B69" s="4" t="s">
        <v>94</v>
      </c>
      <c r="C69" s="4" t="s">
        <v>37</v>
      </c>
      <c r="D69" s="4">
        <v>10</v>
      </c>
      <c r="E69" s="4">
        <v>12</v>
      </c>
      <c r="G69" s="4">
        <v>16</v>
      </c>
      <c r="K69" s="4" t="s">
        <v>60</v>
      </c>
      <c r="M69" s="4">
        <f>IF(E69-D69&gt;0,E69-D69,"")</f>
        <v>2</v>
      </c>
      <c r="N69" s="4">
        <f>4/2</f>
        <v>2</v>
      </c>
      <c r="O69" s="4">
        <f>4/2</f>
        <v>2</v>
      </c>
      <c r="P69" s="4" t="str">
        <f t="shared" si="20"/>
        <v/>
      </c>
      <c r="Q69" s="4" t="str">
        <f t="shared" si="28"/>
        <v/>
      </c>
      <c r="R69" s="4">
        <f t="shared" si="24"/>
        <v>6</v>
      </c>
      <c r="S69" s="4">
        <f t="shared" si="25"/>
        <v>0</v>
      </c>
      <c r="T69" s="4" t="str">
        <f t="shared" si="26"/>
        <v>Dead Feb 21</v>
      </c>
      <c r="U69" s="4">
        <f t="shared" si="27"/>
        <v>0</v>
      </c>
      <c r="V69" s="4" t="s">
        <v>106</v>
      </c>
    </row>
    <row r="70" spans="1:22" x14ac:dyDescent="0.35">
      <c r="A70" s="4">
        <v>1</v>
      </c>
      <c r="B70" s="4" t="s">
        <v>94</v>
      </c>
      <c r="C70" s="4" t="s">
        <v>38</v>
      </c>
      <c r="D70" s="4">
        <v>10</v>
      </c>
      <c r="E70" s="4">
        <v>12</v>
      </c>
      <c r="K70" s="4" t="s">
        <v>18</v>
      </c>
      <c r="M70" s="4">
        <f>IF(E70-D70&gt;0,E70-D70,"")</f>
        <v>2</v>
      </c>
      <c r="N70" s="4" t="str">
        <f t="shared" ref="N70:O72" si="29">IF(F70-E70&gt;0,F70-E70,"")</f>
        <v/>
      </c>
      <c r="O70" s="4" t="str">
        <f t="shared" si="29"/>
        <v/>
      </c>
      <c r="P70" s="4" t="str">
        <f t="shared" si="20"/>
        <v/>
      </c>
      <c r="Q70" s="4" t="str">
        <f t="shared" si="28"/>
        <v/>
      </c>
      <c r="R70" s="4">
        <f t="shared" si="24"/>
        <v>2</v>
      </c>
      <c r="S70" s="4">
        <f t="shared" si="25"/>
        <v>0</v>
      </c>
      <c r="T70" s="4" t="str">
        <f t="shared" si="26"/>
        <v>Dead February 15</v>
      </c>
      <c r="U70" s="4">
        <f t="shared" si="27"/>
        <v>0</v>
      </c>
      <c r="V70" s="4" t="s">
        <v>106</v>
      </c>
    </row>
    <row r="71" spans="1:22" x14ac:dyDescent="0.35">
      <c r="A71" s="4">
        <v>1</v>
      </c>
      <c r="B71" s="4" t="s">
        <v>94</v>
      </c>
      <c r="C71" s="4" t="s">
        <v>39</v>
      </c>
      <c r="D71" s="4">
        <v>10</v>
      </c>
      <c r="E71" s="4">
        <v>12</v>
      </c>
      <c r="F71" s="4">
        <v>16</v>
      </c>
      <c r="G71" s="4">
        <v>17</v>
      </c>
      <c r="H71" s="4">
        <v>22</v>
      </c>
      <c r="I71" s="4">
        <v>28</v>
      </c>
      <c r="J71" s="4" t="s">
        <v>15</v>
      </c>
      <c r="M71" s="4">
        <f>IF(E71-D71&gt;0,E71-D71,"")</f>
        <v>2</v>
      </c>
      <c r="N71" s="4">
        <f t="shared" si="29"/>
        <v>4</v>
      </c>
      <c r="O71" s="4">
        <f t="shared" si="29"/>
        <v>1</v>
      </c>
      <c r="P71" s="4">
        <f t="shared" si="20"/>
        <v>5</v>
      </c>
      <c r="Q71" s="4">
        <f t="shared" si="28"/>
        <v>6</v>
      </c>
      <c r="R71" s="4">
        <f t="shared" si="24"/>
        <v>18</v>
      </c>
      <c r="S71" s="4" t="str">
        <f t="shared" si="25"/>
        <v>M</v>
      </c>
      <c r="T71" s="4">
        <f t="shared" si="26"/>
        <v>0</v>
      </c>
      <c r="U71" s="4">
        <f t="shared" si="27"/>
        <v>0</v>
      </c>
      <c r="V71" s="4" t="s">
        <v>107</v>
      </c>
    </row>
    <row r="72" spans="1:22" x14ac:dyDescent="0.35">
      <c r="A72" s="4">
        <v>1</v>
      </c>
      <c r="B72" s="4" t="s">
        <v>94</v>
      </c>
      <c r="C72" s="4" t="s">
        <v>40</v>
      </c>
      <c r="D72" s="4">
        <v>11</v>
      </c>
      <c r="E72" s="4">
        <v>12</v>
      </c>
      <c r="F72" s="4">
        <v>15</v>
      </c>
      <c r="G72" s="4">
        <v>17</v>
      </c>
      <c r="H72" s="4">
        <v>18</v>
      </c>
      <c r="I72" s="4">
        <v>26</v>
      </c>
      <c r="J72" s="4" t="s">
        <v>22</v>
      </c>
      <c r="M72" s="4">
        <f>IF(E72-D72&gt;0,E72-D72,"")</f>
        <v>1</v>
      </c>
      <c r="N72" s="4">
        <f t="shared" si="29"/>
        <v>3</v>
      </c>
      <c r="O72" s="4">
        <f t="shared" si="29"/>
        <v>2</v>
      </c>
      <c r="P72" s="4">
        <f t="shared" si="20"/>
        <v>1</v>
      </c>
      <c r="Q72" s="4">
        <f t="shared" si="28"/>
        <v>8</v>
      </c>
      <c r="R72" s="4">
        <f t="shared" si="24"/>
        <v>15</v>
      </c>
      <c r="S72" s="4" t="str">
        <f t="shared" si="25"/>
        <v>F</v>
      </c>
      <c r="T72" s="4">
        <f t="shared" si="26"/>
        <v>0</v>
      </c>
      <c r="U72" s="4">
        <f t="shared" si="27"/>
        <v>0</v>
      </c>
      <c r="V72" s="4" t="s">
        <v>107</v>
      </c>
    </row>
    <row r="73" spans="1:22" x14ac:dyDescent="0.35">
      <c r="A73" s="4">
        <v>1</v>
      </c>
      <c r="B73" s="4" t="s">
        <v>94</v>
      </c>
      <c r="C73" s="4" t="s">
        <v>41</v>
      </c>
      <c r="D73" s="4">
        <v>11</v>
      </c>
      <c r="F73" s="4">
        <v>12</v>
      </c>
      <c r="G73" s="4">
        <v>17</v>
      </c>
      <c r="K73" s="4" t="s">
        <v>61</v>
      </c>
      <c r="M73" s="4">
        <f>1/2</f>
        <v>0.5</v>
      </c>
      <c r="N73" s="4">
        <f>1/2</f>
        <v>0.5</v>
      </c>
      <c r="O73" s="4">
        <f>IF(G73-F73&gt;0,G73-F73,"")</f>
        <v>5</v>
      </c>
      <c r="P73" s="4" t="str">
        <f t="shared" si="20"/>
        <v/>
      </c>
      <c r="Q73" s="4" t="str">
        <f t="shared" si="28"/>
        <v/>
      </c>
      <c r="R73" s="4">
        <f t="shared" si="24"/>
        <v>6</v>
      </c>
      <c r="S73" s="4">
        <f t="shared" si="25"/>
        <v>0</v>
      </c>
      <c r="T73" s="4" t="str">
        <f t="shared" si="26"/>
        <v>Dead Feb 19 - Molting</v>
      </c>
      <c r="U73" s="4">
        <f t="shared" si="27"/>
        <v>0</v>
      </c>
      <c r="V73" s="4" t="s">
        <v>106</v>
      </c>
    </row>
    <row r="74" spans="1:22" x14ac:dyDescent="0.35">
      <c r="A74" s="4">
        <v>1</v>
      </c>
      <c r="B74" s="4" t="s">
        <v>92</v>
      </c>
      <c r="C74" s="4" t="s">
        <v>8</v>
      </c>
      <c r="D74" s="4">
        <v>9</v>
      </c>
      <c r="K74" s="4" t="s">
        <v>9</v>
      </c>
      <c r="M74" s="4" t="str">
        <f t="shared" ref="M74:N77" si="30">IF(E74-D74&gt;0,E74-D74,"")</f>
        <v/>
      </c>
      <c r="N74" s="4" t="str">
        <f t="shared" si="30"/>
        <v/>
      </c>
      <c r="O74" s="4" t="str">
        <f>IF(G74-F74&gt;0,G74-F74,"")</f>
        <v/>
      </c>
      <c r="P74" s="4" t="str">
        <f t="shared" si="20"/>
        <v/>
      </c>
      <c r="Q74" s="4" t="str">
        <f t="shared" si="28"/>
        <v/>
      </c>
      <c r="R74" s="4">
        <f t="shared" si="24"/>
        <v>0</v>
      </c>
      <c r="S74" s="4">
        <f t="shared" si="25"/>
        <v>0</v>
      </c>
      <c r="T74" s="4" t="str">
        <f t="shared" si="26"/>
        <v>Escaped February 12</v>
      </c>
      <c r="U74" s="4">
        <f t="shared" si="27"/>
        <v>0</v>
      </c>
      <c r="V74" s="4" t="s">
        <v>97</v>
      </c>
    </row>
    <row r="75" spans="1:22" x14ac:dyDescent="0.35">
      <c r="A75" s="4">
        <v>1</v>
      </c>
      <c r="B75" s="4" t="s">
        <v>92</v>
      </c>
      <c r="C75" s="4" t="s">
        <v>10</v>
      </c>
      <c r="D75" s="4">
        <v>9</v>
      </c>
      <c r="E75" s="4">
        <v>11</v>
      </c>
      <c r="F75" s="4">
        <v>12</v>
      </c>
      <c r="H75" s="4">
        <v>15</v>
      </c>
      <c r="K75" s="4" t="s">
        <v>11</v>
      </c>
      <c r="M75" s="4">
        <f t="shared" si="30"/>
        <v>2</v>
      </c>
      <c r="N75" s="4">
        <f t="shared" si="30"/>
        <v>1</v>
      </c>
      <c r="O75" s="4">
        <f>3/2</f>
        <v>1.5</v>
      </c>
      <c r="P75" s="4">
        <f>3/2</f>
        <v>1.5</v>
      </c>
      <c r="Q75" s="4" t="str">
        <f t="shared" si="28"/>
        <v/>
      </c>
      <c r="R75" s="4">
        <f t="shared" si="24"/>
        <v>6</v>
      </c>
      <c r="S75" s="4">
        <f t="shared" si="25"/>
        <v>0</v>
      </c>
      <c r="T75" s="4" t="str">
        <f t="shared" si="26"/>
        <v>Dead February 16</v>
      </c>
      <c r="U75" s="4">
        <f t="shared" si="27"/>
        <v>0</v>
      </c>
      <c r="V75" s="4" t="s">
        <v>106</v>
      </c>
    </row>
    <row r="76" spans="1:22" x14ac:dyDescent="0.35">
      <c r="A76" s="4">
        <v>1</v>
      </c>
      <c r="B76" s="4" t="s">
        <v>92</v>
      </c>
      <c r="C76" s="4" t="s">
        <v>12</v>
      </c>
      <c r="D76" s="4">
        <v>9</v>
      </c>
      <c r="K76" s="4" t="s">
        <v>9</v>
      </c>
      <c r="M76" s="4" t="str">
        <f t="shared" si="30"/>
        <v/>
      </c>
      <c r="N76" s="4" t="str">
        <f t="shared" si="30"/>
        <v/>
      </c>
      <c r="O76" s="4" t="str">
        <f t="shared" ref="O76:P79" si="31">IF(G76-F76&gt;0,G76-F76,"")</f>
        <v/>
      </c>
      <c r="P76" s="4" t="str">
        <f t="shared" si="31"/>
        <v/>
      </c>
      <c r="Q76" s="4" t="str">
        <f t="shared" si="28"/>
        <v/>
      </c>
      <c r="R76" s="4">
        <f t="shared" si="24"/>
        <v>0</v>
      </c>
      <c r="S76" s="4">
        <f t="shared" si="25"/>
        <v>0</v>
      </c>
      <c r="T76" s="4" t="str">
        <f t="shared" si="26"/>
        <v>Escaped February 12</v>
      </c>
      <c r="U76" s="4">
        <f t="shared" si="27"/>
        <v>0</v>
      </c>
      <c r="V76" s="4" t="s">
        <v>97</v>
      </c>
    </row>
    <row r="77" spans="1:22" x14ac:dyDescent="0.35">
      <c r="A77" s="4">
        <v>1</v>
      </c>
      <c r="B77" s="4" t="s">
        <v>92</v>
      </c>
      <c r="C77" s="4" t="s">
        <v>13</v>
      </c>
      <c r="D77" s="4">
        <v>11</v>
      </c>
      <c r="K77" s="4" t="s">
        <v>9</v>
      </c>
      <c r="M77" s="4" t="str">
        <f t="shared" si="30"/>
        <v/>
      </c>
      <c r="N77" s="4" t="str">
        <f t="shared" si="30"/>
        <v/>
      </c>
      <c r="O77" s="4" t="str">
        <f t="shared" si="31"/>
        <v/>
      </c>
      <c r="P77" s="4" t="str">
        <f t="shared" si="31"/>
        <v/>
      </c>
      <c r="Q77" s="4" t="str">
        <f t="shared" si="28"/>
        <v/>
      </c>
      <c r="R77" s="4">
        <f t="shared" si="24"/>
        <v>0</v>
      </c>
      <c r="S77" s="4">
        <f t="shared" si="25"/>
        <v>0</v>
      </c>
      <c r="T77" s="4" t="str">
        <f t="shared" si="26"/>
        <v>Escaped February 12</v>
      </c>
      <c r="U77" s="4">
        <f t="shared" si="27"/>
        <v>0</v>
      </c>
      <c r="V77" s="4" t="s">
        <v>97</v>
      </c>
    </row>
    <row r="78" spans="1:22" x14ac:dyDescent="0.35">
      <c r="A78" s="4">
        <v>1</v>
      </c>
      <c r="B78" s="4" t="s">
        <v>92</v>
      </c>
      <c r="C78" s="4" t="s">
        <v>14</v>
      </c>
      <c r="D78" s="4">
        <v>11</v>
      </c>
      <c r="F78" s="4">
        <v>12</v>
      </c>
      <c r="G78" s="4">
        <v>17</v>
      </c>
      <c r="H78" s="4">
        <v>19</v>
      </c>
      <c r="I78" s="4">
        <v>25</v>
      </c>
      <c r="J78" s="4" t="s">
        <v>15</v>
      </c>
      <c r="M78" s="4">
        <f>1/2</f>
        <v>0.5</v>
      </c>
      <c r="N78" s="4">
        <f>1/2</f>
        <v>0.5</v>
      </c>
      <c r="O78" s="4">
        <f t="shared" si="31"/>
        <v>5</v>
      </c>
      <c r="P78" s="4">
        <f t="shared" si="31"/>
        <v>2</v>
      </c>
      <c r="Q78" s="4">
        <f t="shared" si="28"/>
        <v>6</v>
      </c>
      <c r="R78" s="4">
        <f t="shared" si="24"/>
        <v>14</v>
      </c>
      <c r="S78" s="4" t="str">
        <f t="shared" si="25"/>
        <v>M</v>
      </c>
      <c r="T78" s="4">
        <f t="shared" si="26"/>
        <v>0</v>
      </c>
      <c r="U78" s="4">
        <f t="shared" si="27"/>
        <v>0</v>
      </c>
      <c r="V78" s="4" t="s">
        <v>107</v>
      </c>
    </row>
    <row r="79" spans="1:22" x14ac:dyDescent="0.35">
      <c r="A79" s="4">
        <v>1</v>
      </c>
      <c r="B79" s="4" t="s">
        <v>92</v>
      </c>
      <c r="C79" s="4" t="s">
        <v>16</v>
      </c>
      <c r="D79" s="4">
        <v>11</v>
      </c>
      <c r="K79" s="4" t="s">
        <v>9</v>
      </c>
      <c r="M79" s="4" t="str">
        <f>IF(E79-D79&gt;0,E79-D79,"")</f>
        <v/>
      </c>
      <c r="N79" s="4" t="str">
        <f>IF(F79-E79&gt;0,F79-E79,"")</f>
        <v/>
      </c>
      <c r="O79" s="4" t="str">
        <f t="shared" si="31"/>
        <v/>
      </c>
      <c r="P79" s="4" t="str">
        <f t="shared" si="31"/>
        <v/>
      </c>
      <c r="Q79" s="4" t="str">
        <f t="shared" si="28"/>
        <v/>
      </c>
      <c r="R79" s="4">
        <f t="shared" si="24"/>
        <v>0</v>
      </c>
      <c r="S79" s="4">
        <f t="shared" si="25"/>
        <v>0</v>
      </c>
      <c r="T79" s="4" t="str">
        <f t="shared" si="26"/>
        <v>Escaped February 12</v>
      </c>
      <c r="U79" s="4">
        <f t="shared" si="27"/>
        <v>0</v>
      </c>
      <c r="V79" s="4" t="s">
        <v>97</v>
      </c>
    </row>
    <row r="80" spans="1:22" x14ac:dyDescent="0.35">
      <c r="A80" s="4">
        <v>1</v>
      </c>
      <c r="B80" s="4" t="s">
        <v>92</v>
      </c>
      <c r="C80" s="4" t="s">
        <v>17</v>
      </c>
      <c r="D80" s="4">
        <v>11</v>
      </c>
      <c r="E80" s="4">
        <v>12</v>
      </c>
      <c r="G80" s="4">
        <v>15</v>
      </c>
      <c r="K80" s="4" t="s">
        <v>18</v>
      </c>
      <c r="M80" s="4">
        <f>IF(E80-D80&gt;0,E80-D80,"")</f>
        <v>1</v>
      </c>
      <c r="N80" s="4">
        <f>3/2</f>
        <v>1.5</v>
      </c>
      <c r="O80" s="4">
        <f>3/2</f>
        <v>1.5</v>
      </c>
      <c r="P80" s="4" t="str">
        <f t="shared" ref="P80:P100" si="32">IF(H80-G80&gt;0,H80-G80,"")</f>
        <v/>
      </c>
      <c r="Q80" s="4" t="str">
        <f t="shared" si="28"/>
        <v/>
      </c>
      <c r="R80" s="4">
        <f t="shared" si="24"/>
        <v>4</v>
      </c>
      <c r="S80" s="4">
        <f t="shared" si="25"/>
        <v>0</v>
      </c>
      <c r="T80" s="4" t="str">
        <f t="shared" si="26"/>
        <v>Dead February 15</v>
      </c>
      <c r="U80" s="4">
        <f t="shared" si="27"/>
        <v>0</v>
      </c>
      <c r="V80" s="4" t="s">
        <v>106</v>
      </c>
    </row>
    <row r="81" spans="1:22" x14ac:dyDescent="0.35">
      <c r="A81" s="4">
        <v>1</v>
      </c>
      <c r="B81" s="4" t="s">
        <v>92</v>
      </c>
      <c r="C81" s="4" t="s">
        <v>19</v>
      </c>
      <c r="D81" s="4">
        <v>11</v>
      </c>
      <c r="E81" s="4">
        <v>12</v>
      </c>
      <c r="G81" s="4">
        <v>15</v>
      </c>
      <c r="L81" s="4" t="s">
        <v>20</v>
      </c>
      <c r="M81" s="4">
        <f>IF(E81-D81&gt;0,E81-D81,"")</f>
        <v>1</v>
      </c>
      <c r="N81" s="4">
        <f>3/2</f>
        <v>1.5</v>
      </c>
      <c r="O81" s="4">
        <f>3/2</f>
        <v>1.5</v>
      </c>
      <c r="P81" s="4" t="str">
        <f t="shared" si="32"/>
        <v/>
      </c>
      <c r="Q81" s="4" t="str">
        <f t="shared" si="28"/>
        <v/>
      </c>
      <c r="R81" s="4">
        <f t="shared" si="24"/>
        <v>4</v>
      </c>
      <c r="S81" s="4">
        <f t="shared" si="25"/>
        <v>0</v>
      </c>
      <c r="T81" s="4">
        <f t="shared" si="26"/>
        <v>0</v>
      </c>
      <c r="U81" s="4" t="str">
        <f t="shared" si="27"/>
        <v>?</v>
      </c>
      <c r="V81" s="4" t="s">
        <v>181</v>
      </c>
    </row>
    <row r="82" spans="1:22" x14ac:dyDescent="0.35">
      <c r="A82" s="4">
        <v>1</v>
      </c>
      <c r="B82" s="4" t="s">
        <v>92</v>
      </c>
      <c r="C82" s="4" t="s">
        <v>21</v>
      </c>
      <c r="D82" s="4">
        <v>11</v>
      </c>
      <c r="E82" s="4">
        <v>12</v>
      </c>
      <c r="F82" s="4">
        <v>16</v>
      </c>
      <c r="G82" s="4">
        <v>19</v>
      </c>
      <c r="H82" s="4">
        <v>21</v>
      </c>
      <c r="I82" s="4">
        <v>1</v>
      </c>
      <c r="J82" s="4" t="s">
        <v>22</v>
      </c>
      <c r="M82" s="4">
        <f>IF(E82-D82&gt;0,E82-D82,"")</f>
        <v>1</v>
      </c>
      <c r="N82" s="4">
        <f>IF(F82-E82&gt;0,F82-E82,"")</f>
        <v>4</v>
      </c>
      <c r="O82" s="4">
        <f>IF(G82-F82&gt;0,G82-F82,"")</f>
        <v>3</v>
      </c>
      <c r="P82" s="4">
        <f t="shared" si="32"/>
        <v>2</v>
      </c>
      <c r="Q82" s="4">
        <v>9</v>
      </c>
      <c r="R82" s="4">
        <f t="shared" si="24"/>
        <v>19</v>
      </c>
      <c r="S82" s="4" t="str">
        <f t="shared" si="25"/>
        <v>F</v>
      </c>
      <c r="T82" s="4">
        <f t="shared" si="26"/>
        <v>0</v>
      </c>
      <c r="U82" s="4">
        <f t="shared" si="27"/>
        <v>0</v>
      </c>
      <c r="V82" s="4" t="s">
        <v>107</v>
      </c>
    </row>
    <row r="83" spans="1:22" x14ac:dyDescent="0.35">
      <c r="A83" s="4">
        <v>1</v>
      </c>
      <c r="B83" s="4" t="s">
        <v>92</v>
      </c>
      <c r="C83" s="4" t="s">
        <v>23</v>
      </c>
      <c r="D83" s="4">
        <v>11</v>
      </c>
      <c r="F83" s="4">
        <v>12</v>
      </c>
      <c r="G83" s="4">
        <v>12</v>
      </c>
      <c r="L83" s="4" t="s">
        <v>20</v>
      </c>
      <c r="M83" s="4">
        <f>1/2</f>
        <v>0.5</v>
      </c>
      <c r="N83" s="4">
        <f>1/2</f>
        <v>0.5</v>
      </c>
      <c r="O83" s="4" t="str">
        <f>IF(G83-F83&gt;0,G83-F83,"")</f>
        <v/>
      </c>
      <c r="P83" s="4" t="str">
        <f t="shared" si="32"/>
        <v/>
      </c>
      <c r="Q83" s="4" t="str">
        <f t="shared" ref="Q83:Q93" si="33">IF(I83-H83&gt;0,I83-H83,"")</f>
        <v/>
      </c>
      <c r="R83" s="4">
        <f t="shared" si="24"/>
        <v>1</v>
      </c>
      <c r="S83" s="4">
        <f t="shared" si="25"/>
        <v>0</v>
      </c>
      <c r="T83" s="4">
        <f t="shared" si="26"/>
        <v>0</v>
      </c>
      <c r="U83" s="4" t="str">
        <f t="shared" si="27"/>
        <v>?</v>
      </c>
      <c r="V83" s="4" t="s">
        <v>181</v>
      </c>
    </row>
    <row r="84" spans="1:22" x14ac:dyDescent="0.35">
      <c r="A84" s="4">
        <v>1</v>
      </c>
      <c r="B84" s="4" t="s">
        <v>92</v>
      </c>
      <c r="C84" s="4" t="s">
        <v>24</v>
      </c>
      <c r="D84" s="4">
        <v>11</v>
      </c>
      <c r="F84" s="4">
        <v>12</v>
      </c>
      <c r="K84" s="4" t="s">
        <v>25</v>
      </c>
      <c r="M84" s="4">
        <f>1/2</f>
        <v>0.5</v>
      </c>
      <c r="N84" s="4">
        <f>1/2</f>
        <v>0.5</v>
      </c>
      <c r="O84" s="4" t="str">
        <f>IF(G84-F84&gt;0,G84-F84,"")</f>
        <v/>
      </c>
      <c r="P84" s="4" t="str">
        <f t="shared" si="32"/>
        <v/>
      </c>
      <c r="Q84" s="4" t="str">
        <f t="shared" si="33"/>
        <v/>
      </c>
      <c r="R84" s="4">
        <f t="shared" si="24"/>
        <v>1</v>
      </c>
      <c r="S84" s="4">
        <f t="shared" si="25"/>
        <v>0</v>
      </c>
      <c r="T84" s="4" t="str">
        <f t="shared" si="26"/>
        <v>Dead Feb 16</v>
      </c>
      <c r="U84" s="4">
        <f t="shared" si="27"/>
        <v>0</v>
      </c>
      <c r="V84" s="4" t="s">
        <v>106</v>
      </c>
    </row>
    <row r="85" spans="1:22" x14ac:dyDescent="0.35">
      <c r="A85" s="4">
        <v>1</v>
      </c>
      <c r="B85" s="4" t="s">
        <v>92</v>
      </c>
      <c r="C85" s="4" t="s">
        <v>26</v>
      </c>
      <c r="D85" s="4">
        <v>11</v>
      </c>
      <c r="E85" s="4">
        <v>12</v>
      </c>
      <c r="G85" s="4">
        <v>15</v>
      </c>
      <c r="H85" s="4">
        <v>18</v>
      </c>
      <c r="I85" s="4">
        <v>26</v>
      </c>
      <c r="J85" s="4" t="s">
        <v>22</v>
      </c>
      <c r="M85" s="4">
        <f>IF(E85-D85&gt;0,E85-D85,"")</f>
        <v>1</v>
      </c>
      <c r="N85" s="4">
        <f>3/2</f>
        <v>1.5</v>
      </c>
      <c r="O85" s="4">
        <f>3/2</f>
        <v>1.5</v>
      </c>
      <c r="P85" s="4">
        <f t="shared" si="32"/>
        <v>3</v>
      </c>
      <c r="Q85" s="4">
        <f t="shared" si="33"/>
        <v>8</v>
      </c>
      <c r="R85" s="4">
        <f t="shared" si="24"/>
        <v>15</v>
      </c>
      <c r="S85" s="4" t="str">
        <f t="shared" si="25"/>
        <v>F</v>
      </c>
      <c r="T85" s="4">
        <f t="shared" si="26"/>
        <v>0</v>
      </c>
      <c r="U85" s="4">
        <f t="shared" si="27"/>
        <v>0</v>
      </c>
      <c r="V85" s="4" t="s">
        <v>107</v>
      </c>
    </row>
    <row r="86" spans="1:22" x14ac:dyDescent="0.35">
      <c r="A86" s="4">
        <v>1</v>
      </c>
      <c r="B86" s="4" t="s">
        <v>92</v>
      </c>
      <c r="C86" s="4" t="s">
        <v>27</v>
      </c>
      <c r="D86" s="4">
        <v>11</v>
      </c>
      <c r="E86" s="4">
        <v>12</v>
      </c>
      <c r="F86" s="4">
        <v>15</v>
      </c>
      <c r="G86" s="4">
        <v>17</v>
      </c>
      <c r="K86" s="4" t="s">
        <v>28</v>
      </c>
      <c r="M86" s="4">
        <f>IF(E86-D86&gt;0,E86-D86,"")</f>
        <v>1</v>
      </c>
      <c r="N86" s="4">
        <f>IF(F86-E86&gt;0,F86-E86,"")</f>
        <v>3</v>
      </c>
      <c r="O86" s="4">
        <f>IF(G86-F86&gt;0,G86-F86,"")</f>
        <v>2</v>
      </c>
      <c r="P86" s="4" t="str">
        <f t="shared" si="32"/>
        <v/>
      </c>
      <c r="Q86" s="4" t="str">
        <f t="shared" si="33"/>
        <v/>
      </c>
      <c r="R86" s="4">
        <f t="shared" si="24"/>
        <v>6</v>
      </c>
      <c r="S86" s="4">
        <f t="shared" si="25"/>
        <v>0</v>
      </c>
      <c r="T86" s="4" t="str">
        <f t="shared" si="26"/>
        <v>Escaped Feb 18</v>
      </c>
      <c r="U86" s="4">
        <f t="shared" si="27"/>
        <v>0</v>
      </c>
      <c r="V86" s="4" t="s">
        <v>97</v>
      </c>
    </row>
    <row r="87" spans="1:22" x14ac:dyDescent="0.35">
      <c r="A87" s="4">
        <v>1</v>
      </c>
      <c r="B87" s="4" t="s">
        <v>92</v>
      </c>
      <c r="C87" s="4" t="s">
        <v>29</v>
      </c>
      <c r="D87" s="4">
        <v>11</v>
      </c>
      <c r="F87" s="4">
        <v>12</v>
      </c>
      <c r="G87" s="4">
        <v>17</v>
      </c>
      <c r="H87" s="4">
        <v>21</v>
      </c>
      <c r="K87" s="4" t="s">
        <v>28</v>
      </c>
      <c r="M87" s="4">
        <f>1/2</f>
        <v>0.5</v>
      </c>
      <c r="N87" s="4">
        <f>1/2</f>
        <v>0.5</v>
      </c>
      <c r="O87" s="4">
        <f t="shared" ref="O87:O99" si="34">IF(G87-F87&gt;0,G87-F87,"")</f>
        <v>5</v>
      </c>
      <c r="P87" s="4">
        <f t="shared" si="32"/>
        <v>4</v>
      </c>
      <c r="Q87" s="4" t="str">
        <f t="shared" si="33"/>
        <v/>
      </c>
      <c r="R87" s="4">
        <f t="shared" si="24"/>
        <v>10</v>
      </c>
      <c r="S87" s="4">
        <f t="shared" si="25"/>
        <v>0</v>
      </c>
      <c r="T87" s="4" t="str">
        <f t="shared" si="26"/>
        <v>Escaped Feb 18</v>
      </c>
      <c r="U87" s="4">
        <f t="shared" si="27"/>
        <v>0</v>
      </c>
      <c r="V87" s="4" t="s">
        <v>97</v>
      </c>
    </row>
    <row r="88" spans="1:22" x14ac:dyDescent="0.35">
      <c r="A88" s="4">
        <v>1</v>
      </c>
      <c r="B88" s="4" t="s">
        <v>92</v>
      </c>
      <c r="C88" s="4" t="s">
        <v>30</v>
      </c>
      <c r="D88" s="4">
        <v>11</v>
      </c>
      <c r="F88" s="4">
        <v>15</v>
      </c>
      <c r="G88" s="4">
        <v>17</v>
      </c>
      <c r="H88" s="4">
        <v>19</v>
      </c>
      <c r="K88" s="4" t="s">
        <v>31</v>
      </c>
      <c r="M88" s="4">
        <f>4/2</f>
        <v>2</v>
      </c>
      <c r="N88" s="4">
        <f>4/2</f>
        <v>2</v>
      </c>
      <c r="O88" s="4">
        <f t="shared" si="34"/>
        <v>2</v>
      </c>
      <c r="P88" s="4">
        <f t="shared" si="32"/>
        <v>2</v>
      </c>
      <c r="Q88" s="4" t="str">
        <f t="shared" si="33"/>
        <v/>
      </c>
      <c r="R88" s="4">
        <f t="shared" si="24"/>
        <v>8</v>
      </c>
      <c r="S88" s="4">
        <f t="shared" si="25"/>
        <v>0</v>
      </c>
      <c r="T88" s="4" t="str">
        <f t="shared" si="26"/>
        <v>dead feb 29</v>
      </c>
      <c r="U88" s="4">
        <f t="shared" si="27"/>
        <v>0</v>
      </c>
      <c r="V88" s="4" t="s">
        <v>106</v>
      </c>
    </row>
    <row r="89" spans="1:22" x14ac:dyDescent="0.35">
      <c r="A89" s="4">
        <v>1</v>
      </c>
      <c r="B89" s="4" t="s">
        <v>92</v>
      </c>
      <c r="C89" s="4" t="s">
        <v>32</v>
      </c>
      <c r="D89" s="4">
        <v>11</v>
      </c>
      <c r="F89" s="4">
        <v>15</v>
      </c>
      <c r="L89" s="4" t="s">
        <v>20</v>
      </c>
      <c r="M89" s="4">
        <f>4/2</f>
        <v>2</v>
      </c>
      <c r="N89" s="4">
        <f>4/2</f>
        <v>2</v>
      </c>
      <c r="O89" s="4" t="str">
        <f t="shared" si="34"/>
        <v/>
      </c>
      <c r="P89" s="4" t="str">
        <f t="shared" si="32"/>
        <v/>
      </c>
      <c r="Q89" s="4" t="str">
        <f t="shared" si="33"/>
        <v/>
      </c>
      <c r="R89" s="4">
        <f t="shared" si="24"/>
        <v>4</v>
      </c>
      <c r="S89" s="4">
        <f t="shared" si="25"/>
        <v>0</v>
      </c>
      <c r="T89" s="4">
        <f t="shared" si="26"/>
        <v>0</v>
      </c>
      <c r="U89" s="4" t="str">
        <f t="shared" si="27"/>
        <v>?</v>
      </c>
      <c r="V89" s="4" t="s">
        <v>181</v>
      </c>
    </row>
    <row r="90" spans="1:22" x14ac:dyDescent="0.35">
      <c r="A90" s="4">
        <v>1</v>
      </c>
      <c r="B90" s="4" t="s">
        <v>92</v>
      </c>
      <c r="C90" s="4" t="s">
        <v>33</v>
      </c>
      <c r="D90" s="4">
        <v>11</v>
      </c>
      <c r="E90" s="4">
        <v>12</v>
      </c>
      <c r="F90" s="4">
        <v>15</v>
      </c>
      <c r="K90" s="4" t="s">
        <v>34</v>
      </c>
      <c r="M90" s="4">
        <f t="shared" ref="M90:M99" si="35">IF(E90-D90&gt;0,E90-D90,"")</f>
        <v>1</v>
      </c>
      <c r="N90" s="4">
        <f t="shared" ref="N90:N99" si="36">IF(F90-E90&gt;0,F90-E90,"")</f>
        <v>3</v>
      </c>
      <c r="O90" s="4" t="str">
        <f t="shared" si="34"/>
        <v/>
      </c>
      <c r="P90" s="4" t="str">
        <f t="shared" si="32"/>
        <v/>
      </c>
      <c r="Q90" s="4" t="str">
        <f t="shared" si="33"/>
        <v/>
      </c>
      <c r="R90" s="4">
        <f t="shared" si="24"/>
        <v>4</v>
      </c>
      <c r="S90" s="4">
        <f t="shared" si="25"/>
        <v>0</v>
      </c>
      <c r="T90" s="4" t="str">
        <f t="shared" si="26"/>
        <v>Escaped February 15</v>
      </c>
      <c r="U90" s="4">
        <f t="shared" si="27"/>
        <v>0</v>
      </c>
      <c r="V90" s="4" t="s">
        <v>97</v>
      </c>
    </row>
    <row r="91" spans="1:22" x14ac:dyDescent="0.35">
      <c r="A91" s="4">
        <v>1</v>
      </c>
      <c r="B91" s="4" t="s">
        <v>92</v>
      </c>
      <c r="C91" s="4" t="s">
        <v>35</v>
      </c>
      <c r="D91" s="4">
        <v>11</v>
      </c>
      <c r="K91" s="4" t="s">
        <v>18</v>
      </c>
      <c r="M91" s="4" t="str">
        <f t="shared" si="35"/>
        <v/>
      </c>
      <c r="N91" s="4" t="str">
        <f t="shared" si="36"/>
        <v/>
      </c>
      <c r="O91" s="4" t="str">
        <f t="shared" si="34"/>
        <v/>
      </c>
      <c r="P91" s="4" t="str">
        <f t="shared" si="32"/>
        <v/>
      </c>
      <c r="Q91" s="4" t="str">
        <f t="shared" si="33"/>
        <v/>
      </c>
      <c r="R91" s="4">
        <f t="shared" si="24"/>
        <v>0</v>
      </c>
      <c r="S91" s="4">
        <f t="shared" si="25"/>
        <v>0</v>
      </c>
      <c r="T91" s="4" t="str">
        <f t="shared" si="26"/>
        <v>Dead February 15</v>
      </c>
      <c r="U91" s="4">
        <f t="shared" si="27"/>
        <v>0</v>
      </c>
      <c r="V91" s="4" t="s">
        <v>106</v>
      </c>
    </row>
    <row r="92" spans="1:22" x14ac:dyDescent="0.35">
      <c r="A92" s="4">
        <v>1</v>
      </c>
      <c r="B92" s="4" t="s">
        <v>92</v>
      </c>
      <c r="C92" s="4" t="s">
        <v>36</v>
      </c>
      <c r="D92" s="4">
        <v>11</v>
      </c>
      <c r="E92" s="4">
        <v>12</v>
      </c>
      <c r="F92" s="4">
        <v>15</v>
      </c>
      <c r="G92" s="4">
        <v>16</v>
      </c>
      <c r="H92" s="4">
        <v>18</v>
      </c>
      <c r="I92" s="4">
        <v>26</v>
      </c>
      <c r="J92" s="4" t="s">
        <v>15</v>
      </c>
      <c r="M92" s="4">
        <f t="shared" si="35"/>
        <v>1</v>
      </c>
      <c r="N92" s="4">
        <f t="shared" si="36"/>
        <v>3</v>
      </c>
      <c r="O92" s="4">
        <f t="shared" si="34"/>
        <v>1</v>
      </c>
      <c r="P92" s="4">
        <f t="shared" si="32"/>
        <v>2</v>
      </c>
      <c r="Q92" s="4">
        <f t="shared" si="33"/>
        <v>8</v>
      </c>
      <c r="R92" s="4">
        <f t="shared" si="24"/>
        <v>15</v>
      </c>
      <c r="S92" s="4" t="str">
        <f t="shared" si="25"/>
        <v>M</v>
      </c>
      <c r="T92" s="4">
        <f t="shared" si="26"/>
        <v>0</v>
      </c>
      <c r="U92" s="4">
        <f t="shared" si="27"/>
        <v>0</v>
      </c>
      <c r="V92" s="4" t="s">
        <v>107</v>
      </c>
    </row>
    <row r="93" spans="1:22" x14ac:dyDescent="0.35">
      <c r="A93" s="4">
        <v>1</v>
      </c>
      <c r="B93" s="4" t="s">
        <v>92</v>
      </c>
      <c r="C93" s="4" t="s">
        <v>37</v>
      </c>
      <c r="D93" s="4">
        <v>11</v>
      </c>
      <c r="E93" s="4">
        <v>12</v>
      </c>
      <c r="F93" s="4">
        <v>15</v>
      </c>
      <c r="G93" s="4">
        <v>17</v>
      </c>
      <c r="H93" s="4">
        <v>20</v>
      </c>
      <c r="I93" s="4">
        <v>27</v>
      </c>
      <c r="J93" s="4" t="s">
        <v>15</v>
      </c>
      <c r="M93" s="4">
        <f t="shared" si="35"/>
        <v>1</v>
      </c>
      <c r="N93" s="4">
        <f t="shared" si="36"/>
        <v>3</v>
      </c>
      <c r="O93" s="4">
        <f t="shared" si="34"/>
        <v>2</v>
      </c>
      <c r="P93" s="4">
        <f t="shared" si="32"/>
        <v>3</v>
      </c>
      <c r="Q93" s="4">
        <f t="shared" si="33"/>
        <v>7</v>
      </c>
      <c r="R93" s="4">
        <f t="shared" si="24"/>
        <v>16</v>
      </c>
      <c r="S93" s="4" t="str">
        <f t="shared" si="25"/>
        <v>M</v>
      </c>
      <c r="T93" s="4">
        <f t="shared" si="26"/>
        <v>0</v>
      </c>
      <c r="U93" s="4">
        <f t="shared" si="27"/>
        <v>0</v>
      </c>
      <c r="V93" s="4" t="s">
        <v>107</v>
      </c>
    </row>
    <row r="94" spans="1:22" x14ac:dyDescent="0.35">
      <c r="A94" s="4">
        <v>1</v>
      </c>
      <c r="B94" s="4" t="s">
        <v>92</v>
      </c>
      <c r="C94" s="4" t="s">
        <v>38</v>
      </c>
      <c r="D94" s="4">
        <v>11</v>
      </c>
      <c r="E94" s="4">
        <v>12</v>
      </c>
      <c r="F94" s="4">
        <v>15</v>
      </c>
      <c r="G94" s="4">
        <v>17</v>
      </c>
      <c r="H94" s="4">
        <v>20</v>
      </c>
      <c r="I94" s="4">
        <v>1</v>
      </c>
      <c r="J94" s="4" t="s">
        <v>22</v>
      </c>
      <c r="M94" s="4">
        <f t="shared" si="35"/>
        <v>1</v>
      </c>
      <c r="N94" s="4">
        <f t="shared" si="36"/>
        <v>3</v>
      </c>
      <c r="O94" s="4">
        <f t="shared" si="34"/>
        <v>2</v>
      </c>
      <c r="P94" s="4">
        <f t="shared" si="32"/>
        <v>3</v>
      </c>
      <c r="Q94" s="4">
        <v>10</v>
      </c>
      <c r="R94" s="4">
        <f t="shared" si="24"/>
        <v>19</v>
      </c>
      <c r="S94" s="4" t="str">
        <f t="shared" si="25"/>
        <v>F</v>
      </c>
      <c r="T94" s="4">
        <f t="shared" si="26"/>
        <v>0</v>
      </c>
      <c r="U94" s="4">
        <f t="shared" si="27"/>
        <v>0</v>
      </c>
      <c r="V94" s="4" t="s">
        <v>107</v>
      </c>
    </row>
    <row r="95" spans="1:22" x14ac:dyDescent="0.35">
      <c r="A95" s="4">
        <v>1</v>
      </c>
      <c r="B95" s="4" t="s">
        <v>92</v>
      </c>
      <c r="C95" s="4" t="s">
        <v>39</v>
      </c>
      <c r="D95" s="4">
        <v>11</v>
      </c>
      <c r="E95" s="4">
        <v>12</v>
      </c>
      <c r="F95" s="4">
        <v>15</v>
      </c>
      <c r="G95" s="4">
        <v>19</v>
      </c>
      <c r="H95" s="4">
        <v>22</v>
      </c>
      <c r="L95" s="4" t="s">
        <v>20</v>
      </c>
      <c r="M95" s="4">
        <f t="shared" si="35"/>
        <v>1</v>
      </c>
      <c r="N95" s="4">
        <f t="shared" si="36"/>
        <v>3</v>
      </c>
      <c r="O95" s="4">
        <f t="shared" si="34"/>
        <v>4</v>
      </c>
      <c r="P95" s="4">
        <f t="shared" si="32"/>
        <v>3</v>
      </c>
      <c r="Q95" s="4" t="str">
        <f>IF(I95-H95&gt;0,I95-H95,"")</f>
        <v/>
      </c>
      <c r="R95" s="4">
        <f t="shared" si="24"/>
        <v>11</v>
      </c>
      <c r="S95" s="4">
        <f t="shared" si="25"/>
        <v>0</v>
      </c>
      <c r="T95" s="4">
        <f t="shared" si="26"/>
        <v>0</v>
      </c>
      <c r="U95" s="4" t="str">
        <f t="shared" si="27"/>
        <v>?</v>
      </c>
      <c r="V95" s="4" t="s">
        <v>181</v>
      </c>
    </row>
    <row r="96" spans="1:22" x14ac:dyDescent="0.35">
      <c r="A96" s="4">
        <v>1</v>
      </c>
      <c r="B96" s="4" t="s">
        <v>92</v>
      </c>
      <c r="C96" s="4" t="s">
        <v>40</v>
      </c>
      <c r="D96" s="4">
        <v>11</v>
      </c>
      <c r="E96" s="4">
        <v>12</v>
      </c>
      <c r="F96" s="4">
        <v>15</v>
      </c>
      <c r="G96" s="4">
        <v>18</v>
      </c>
      <c r="H96" s="4">
        <v>21</v>
      </c>
      <c r="I96" s="4">
        <v>2</v>
      </c>
      <c r="J96" s="4" t="s">
        <v>15</v>
      </c>
      <c r="M96" s="4">
        <f t="shared" si="35"/>
        <v>1</v>
      </c>
      <c r="N96" s="4">
        <f t="shared" si="36"/>
        <v>3</v>
      </c>
      <c r="O96" s="4">
        <f t="shared" si="34"/>
        <v>3</v>
      </c>
      <c r="P96" s="4">
        <f t="shared" si="32"/>
        <v>3</v>
      </c>
      <c r="Q96" s="4">
        <v>10</v>
      </c>
      <c r="R96" s="4">
        <f t="shared" si="24"/>
        <v>20</v>
      </c>
      <c r="S96" s="4" t="str">
        <f t="shared" si="25"/>
        <v>M</v>
      </c>
      <c r="T96" s="4">
        <f t="shared" si="26"/>
        <v>0</v>
      </c>
      <c r="U96" s="4">
        <f t="shared" si="27"/>
        <v>0</v>
      </c>
      <c r="V96" s="4" t="s">
        <v>107</v>
      </c>
    </row>
    <row r="97" spans="1:22" x14ac:dyDescent="0.35">
      <c r="A97" s="4">
        <v>1</v>
      </c>
      <c r="B97" s="4" t="s">
        <v>92</v>
      </c>
      <c r="C97" s="4" t="s">
        <v>41</v>
      </c>
      <c r="D97" s="4">
        <v>11</v>
      </c>
      <c r="E97" s="4">
        <v>12</v>
      </c>
      <c r="F97" s="4">
        <v>15</v>
      </c>
      <c r="K97" s="4" t="s">
        <v>42</v>
      </c>
      <c r="M97" s="4">
        <f t="shared" si="35"/>
        <v>1</v>
      </c>
      <c r="N97" s="4">
        <f t="shared" si="36"/>
        <v>3</v>
      </c>
      <c r="O97" s="4" t="str">
        <f t="shared" si="34"/>
        <v/>
      </c>
      <c r="P97" s="4" t="str">
        <f t="shared" si="32"/>
        <v/>
      </c>
      <c r="Q97" s="4" t="str">
        <f t="shared" ref="Q97:Q131" si="37">IF(I97-H97&gt;0,I97-H97,"")</f>
        <v/>
      </c>
      <c r="R97" s="4">
        <f t="shared" si="24"/>
        <v>4</v>
      </c>
      <c r="S97" s="4">
        <f t="shared" si="25"/>
        <v>0</v>
      </c>
      <c r="T97" s="4" t="str">
        <f t="shared" si="26"/>
        <v>Escaped February 17</v>
      </c>
      <c r="U97" s="4">
        <f t="shared" si="27"/>
        <v>0</v>
      </c>
      <c r="V97" s="4" t="s">
        <v>97</v>
      </c>
    </row>
    <row r="98" spans="1:22" x14ac:dyDescent="0.35">
      <c r="A98" s="4">
        <v>1</v>
      </c>
      <c r="B98" s="4" t="s">
        <v>93</v>
      </c>
      <c r="C98" s="4" t="s">
        <v>8</v>
      </c>
      <c r="D98" s="4">
        <v>9</v>
      </c>
      <c r="K98" s="4" t="s">
        <v>43</v>
      </c>
      <c r="M98" s="4" t="str">
        <f t="shared" si="35"/>
        <v/>
      </c>
      <c r="N98" s="4" t="str">
        <f t="shared" si="36"/>
        <v/>
      </c>
      <c r="O98" s="4" t="str">
        <f t="shared" si="34"/>
        <v/>
      </c>
      <c r="P98" s="4" t="str">
        <f t="shared" si="32"/>
        <v/>
      </c>
      <c r="Q98" s="4" t="str">
        <f t="shared" si="37"/>
        <v/>
      </c>
      <c r="R98" s="4">
        <f t="shared" si="24"/>
        <v>0</v>
      </c>
      <c r="S98" s="4">
        <f t="shared" si="25"/>
        <v>0</v>
      </c>
      <c r="T98" s="4" t="str">
        <f t="shared" si="26"/>
        <v>Dead Feb 10 - On Tape</v>
      </c>
      <c r="U98" s="4">
        <f t="shared" si="27"/>
        <v>0</v>
      </c>
      <c r="V98" s="4" t="s">
        <v>106</v>
      </c>
    </row>
    <row r="99" spans="1:22" x14ac:dyDescent="0.35">
      <c r="A99" s="4">
        <v>1</v>
      </c>
      <c r="B99" s="4" t="s">
        <v>93</v>
      </c>
      <c r="C99" s="4" t="s">
        <v>10</v>
      </c>
      <c r="D99" s="4">
        <v>9</v>
      </c>
      <c r="K99" s="4" t="s">
        <v>44</v>
      </c>
      <c r="M99" s="4" t="str">
        <f t="shared" si="35"/>
        <v/>
      </c>
      <c r="N99" s="4" t="str">
        <f t="shared" si="36"/>
        <v/>
      </c>
      <c r="O99" s="4" t="str">
        <f t="shared" si="34"/>
        <v/>
      </c>
      <c r="P99" s="4" t="str">
        <f t="shared" si="32"/>
        <v/>
      </c>
      <c r="Q99" s="4" t="str">
        <f t="shared" si="37"/>
        <v/>
      </c>
      <c r="R99" s="4">
        <f t="shared" si="24"/>
        <v>0</v>
      </c>
      <c r="S99" s="4">
        <f t="shared" si="25"/>
        <v>0</v>
      </c>
      <c r="T99" s="4" t="str">
        <f t="shared" si="26"/>
        <v>Escaped Feb 11</v>
      </c>
      <c r="U99" s="4">
        <f t="shared" si="27"/>
        <v>0</v>
      </c>
      <c r="V99" s="4" t="s">
        <v>97</v>
      </c>
    </row>
    <row r="100" spans="1:22" x14ac:dyDescent="0.35">
      <c r="A100" s="4">
        <v>1</v>
      </c>
      <c r="B100" s="4" t="s">
        <v>93</v>
      </c>
      <c r="C100" s="4" t="s">
        <v>12</v>
      </c>
      <c r="D100" s="4">
        <v>10</v>
      </c>
      <c r="E100" s="4">
        <v>11</v>
      </c>
      <c r="G100" s="4">
        <v>15</v>
      </c>
      <c r="K100" s="4" t="s">
        <v>42</v>
      </c>
      <c r="M100" s="4">
        <f t="shared" ref="M100:M114" si="38">IF(E100-D100&gt;0,E100-D100,"")</f>
        <v>1</v>
      </c>
      <c r="N100" s="4">
        <f>4/2</f>
        <v>2</v>
      </c>
      <c r="O100" s="4">
        <f>4/2</f>
        <v>2</v>
      </c>
      <c r="P100" s="4" t="str">
        <f t="shared" si="32"/>
        <v/>
      </c>
      <c r="Q100" s="4" t="str">
        <f t="shared" si="37"/>
        <v/>
      </c>
      <c r="R100" s="4">
        <f t="shared" si="24"/>
        <v>5</v>
      </c>
      <c r="S100" s="4">
        <f t="shared" si="25"/>
        <v>0</v>
      </c>
      <c r="T100" s="4" t="str">
        <f t="shared" si="26"/>
        <v>Escaped February 17</v>
      </c>
      <c r="U100" s="4">
        <f t="shared" si="27"/>
        <v>0</v>
      </c>
      <c r="V100" s="4" t="s">
        <v>97</v>
      </c>
    </row>
    <row r="101" spans="1:22" x14ac:dyDescent="0.35">
      <c r="A101" s="4">
        <v>1</v>
      </c>
      <c r="B101" s="4" t="s">
        <v>93</v>
      </c>
      <c r="C101" s="4" t="s">
        <v>13</v>
      </c>
      <c r="D101" s="4">
        <v>10</v>
      </c>
      <c r="E101" s="4">
        <v>11</v>
      </c>
      <c r="H101" s="4">
        <v>15</v>
      </c>
      <c r="K101" s="4" t="s">
        <v>42</v>
      </c>
      <c r="M101" s="4">
        <f t="shared" si="38"/>
        <v>1</v>
      </c>
      <c r="N101" s="4">
        <f>4/3</f>
        <v>1.3333333333333333</v>
      </c>
      <c r="O101" s="4">
        <f>4/3</f>
        <v>1.3333333333333333</v>
      </c>
      <c r="P101" s="4">
        <f>4/3</f>
        <v>1.3333333333333333</v>
      </c>
      <c r="Q101" s="4" t="str">
        <f t="shared" si="37"/>
        <v/>
      </c>
      <c r="R101" s="4">
        <f t="shared" si="24"/>
        <v>4.9999999999999991</v>
      </c>
      <c r="S101" s="4">
        <f t="shared" si="25"/>
        <v>0</v>
      </c>
      <c r="T101" s="4" t="str">
        <f t="shared" si="26"/>
        <v>Escaped February 17</v>
      </c>
      <c r="U101" s="4">
        <f t="shared" si="27"/>
        <v>0</v>
      </c>
      <c r="V101" s="4" t="s">
        <v>97</v>
      </c>
    </row>
    <row r="102" spans="1:22" x14ac:dyDescent="0.35">
      <c r="A102" s="4">
        <v>1</v>
      </c>
      <c r="B102" s="4" t="s">
        <v>93</v>
      </c>
      <c r="C102" s="4" t="s">
        <v>17</v>
      </c>
      <c r="D102" s="4">
        <v>10</v>
      </c>
      <c r="E102" s="4">
        <v>11</v>
      </c>
      <c r="F102" s="4">
        <v>15</v>
      </c>
      <c r="G102" s="4">
        <v>17</v>
      </c>
      <c r="H102" s="4">
        <v>18</v>
      </c>
      <c r="K102" s="4" t="s">
        <v>45</v>
      </c>
      <c r="M102" s="4">
        <f t="shared" si="38"/>
        <v>1</v>
      </c>
      <c r="N102" s="4">
        <f t="shared" ref="N102:P106" si="39">IF(F102-E102&gt;0,F102-E102,"")</f>
        <v>4</v>
      </c>
      <c r="O102" s="4">
        <f t="shared" si="39"/>
        <v>2</v>
      </c>
      <c r="P102" s="4">
        <f t="shared" si="39"/>
        <v>1</v>
      </c>
      <c r="Q102" s="4" t="str">
        <f t="shared" si="37"/>
        <v/>
      </c>
      <c r="R102" s="4">
        <f t="shared" si="24"/>
        <v>8</v>
      </c>
      <c r="S102" s="4">
        <f t="shared" si="25"/>
        <v>0</v>
      </c>
      <c r="T102" s="4" t="str">
        <f t="shared" si="26"/>
        <v>dead feb 25</v>
      </c>
      <c r="U102" s="4">
        <f t="shared" si="27"/>
        <v>0</v>
      </c>
      <c r="V102" s="4" t="s">
        <v>106</v>
      </c>
    </row>
    <row r="103" spans="1:22" x14ac:dyDescent="0.35">
      <c r="A103" s="4">
        <v>1</v>
      </c>
      <c r="B103" s="4" t="s">
        <v>93</v>
      </c>
      <c r="C103" s="4" t="s">
        <v>19</v>
      </c>
      <c r="D103" s="4">
        <v>10</v>
      </c>
      <c r="E103" s="4">
        <v>11</v>
      </c>
      <c r="F103" s="4">
        <v>15</v>
      </c>
      <c r="G103" s="4">
        <v>16</v>
      </c>
      <c r="L103" s="4" t="s">
        <v>20</v>
      </c>
      <c r="M103" s="4">
        <f t="shared" si="38"/>
        <v>1</v>
      </c>
      <c r="N103" s="4">
        <f t="shared" si="39"/>
        <v>4</v>
      </c>
      <c r="O103" s="4">
        <f t="shared" si="39"/>
        <v>1</v>
      </c>
      <c r="P103" s="4" t="str">
        <f t="shared" si="39"/>
        <v/>
      </c>
      <c r="Q103" s="4" t="str">
        <f t="shared" si="37"/>
        <v/>
      </c>
      <c r="R103" s="4">
        <f t="shared" si="24"/>
        <v>6</v>
      </c>
      <c r="S103" s="4">
        <f t="shared" si="25"/>
        <v>0</v>
      </c>
      <c r="T103" s="4">
        <f t="shared" si="26"/>
        <v>0</v>
      </c>
      <c r="U103" s="4" t="str">
        <f t="shared" si="27"/>
        <v>?</v>
      </c>
      <c r="V103" s="4" t="s">
        <v>181</v>
      </c>
    </row>
    <row r="104" spans="1:22" x14ac:dyDescent="0.35">
      <c r="A104" s="4">
        <v>1</v>
      </c>
      <c r="B104" s="4" t="s">
        <v>93</v>
      </c>
      <c r="C104" s="4" t="s">
        <v>21</v>
      </c>
      <c r="D104" s="4">
        <v>10</v>
      </c>
      <c r="E104" s="4">
        <v>11</v>
      </c>
      <c r="F104" s="4">
        <v>15</v>
      </c>
      <c r="G104" s="4">
        <v>16</v>
      </c>
      <c r="K104" s="4" t="s">
        <v>28</v>
      </c>
      <c r="M104" s="4">
        <f t="shared" si="38"/>
        <v>1</v>
      </c>
      <c r="N104" s="4">
        <f t="shared" si="39"/>
        <v>4</v>
      </c>
      <c r="O104" s="4">
        <f t="shared" si="39"/>
        <v>1</v>
      </c>
      <c r="P104" s="4" t="str">
        <f t="shared" si="39"/>
        <v/>
      </c>
      <c r="Q104" s="4" t="str">
        <f t="shared" si="37"/>
        <v/>
      </c>
      <c r="R104" s="4">
        <f t="shared" si="24"/>
        <v>6</v>
      </c>
      <c r="S104" s="4">
        <f t="shared" si="25"/>
        <v>0</v>
      </c>
      <c r="T104" s="4" t="str">
        <f t="shared" si="26"/>
        <v>Escaped Feb 18</v>
      </c>
      <c r="U104" s="4">
        <f t="shared" si="27"/>
        <v>0</v>
      </c>
      <c r="V104" s="4" t="s">
        <v>97</v>
      </c>
    </row>
    <row r="105" spans="1:22" x14ac:dyDescent="0.35">
      <c r="A105" s="4">
        <v>1</v>
      </c>
      <c r="B105" s="4" t="s">
        <v>93</v>
      </c>
      <c r="C105" s="4" t="s">
        <v>23</v>
      </c>
      <c r="D105" s="4">
        <v>10</v>
      </c>
      <c r="K105" s="4" t="s">
        <v>46</v>
      </c>
      <c r="M105" s="4" t="str">
        <f t="shared" si="38"/>
        <v/>
      </c>
      <c r="N105" s="4" t="str">
        <f t="shared" si="39"/>
        <v/>
      </c>
      <c r="O105" s="4" t="str">
        <f t="shared" si="39"/>
        <v/>
      </c>
      <c r="P105" s="4" t="str">
        <f t="shared" si="39"/>
        <v/>
      </c>
      <c r="Q105" s="4" t="str">
        <f t="shared" si="37"/>
        <v/>
      </c>
      <c r="R105" s="4">
        <f t="shared" si="24"/>
        <v>0</v>
      </c>
      <c r="S105" s="4">
        <f t="shared" si="25"/>
        <v>0</v>
      </c>
      <c r="T105" s="4" t="str">
        <f t="shared" si="26"/>
        <v>Escaped February 11</v>
      </c>
      <c r="U105" s="4">
        <f t="shared" si="27"/>
        <v>0</v>
      </c>
      <c r="V105" s="4" t="s">
        <v>97</v>
      </c>
    </row>
    <row r="106" spans="1:22" x14ac:dyDescent="0.35">
      <c r="A106" s="4">
        <v>1</v>
      </c>
      <c r="B106" s="4" t="s">
        <v>93</v>
      </c>
      <c r="C106" s="4" t="s">
        <v>27</v>
      </c>
      <c r="D106" s="4">
        <v>10</v>
      </c>
      <c r="K106" s="4" t="s">
        <v>46</v>
      </c>
      <c r="M106" s="4" t="str">
        <f t="shared" si="38"/>
        <v/>
      </c>
      <c r="N106" s="4" t="str">
        <f t="shared" si="39"/>
        <v/>
      </c>
      <c r="O106" s="4" t="str">
        <f t="shared" si="39"/>
        <v/>
      </c>
      <c r="P106" s="4" t="str">
        <f t="shared" si="39"/>
        <v/>
      </c>
      <c r="Q106" s="4" t="str">
        <f t="shared" si="37"/>
        <v/>
      </c>
      <c r="R106" s="4">
        <f t="shared" si="24"/>
        <v>0</v>
      </c>
      <c r="S106" s="4">
        <f t="shared" si="25"/>
        <v>0</v>
      </c>
      <c r="T106" s="4" t="str">
        <f t="shared" si="26"/>
        <v>Escaped February 11</v>
      </c>
      <c r="U106" s="4">
        <f t="shared" si="27"/>
        <v>0</v>
      </c>
      <c r="V106" s="4" t="s">
        <v>97</v>
      </c>
    </row>
    <row r="107" spans="1:22" x14ac:dyDescent="0.35">
      <c r="A107" s="4">
        <v>1</v>
      </c>
      <c r="B107" s="4" t="s">
        <v>93</v>
      </c>
      <c r="C107" s="4" t="s">
        <v>29</v>
      </c>
      <c r="D107" s="4">
        <v>10</v>
      </c>
      <c r="E107" s="4">
        <v>11</v>
      </c>
      <c r="G107" s="4">
        <v>15</v>
      </c>
      <c r="H107" s="4">
        <v>25</v>
      </c>
      <c r="K107" s="4" t="s">
        <v>47</v>
      </c>
      <c r="M107" s="4">
        <f t="shared" si="38"/>
        <v>1</v>
      </c>
      <c r="N107" s="4">
        <f>4/2</f>
        <v>2</v>
      </c>
      <c r="O107" s="4">
        <f>4/2</f>
        <v>2</v>
      </c>
      <c r="P107" s="4">
        <f t="shared" ref="P107:P126" si="40">IF(H107-G107&gt;0,H107-G107,"")</f>
        <v>10</v>
      </c>
      <c r="Q107" s="4" t="str">
        <f t="shared" si="37"/>
        <v/>
      </c>
      <c r="R107" s="4">
        <f t="shared" si="24"/>
        <v>15</v>
      </c>
      <c r="S107" s="4">
        <f t="shared" si="25"/>
        <v>0</v>
      </c>
      <c r="T107" s="4" t="str">
        <f t="shared" si="26"/>
        <v>dead march 4</v>
      </c>
      <c r="U107" s="4">
        <f t="shared" si="27"/>
        <v>0</v>
      </c>
      <c r="V107" s="4" t="s">
        <v>106</v>
      </c>
    </row>
    <row r="108" spans="1:22" x14ac:dyDescent="0.35">
      <c r="A108" s="4">
        <v>1</v>
      </c>
      <c r="B108" s="4" t="s">
        <v>93</v>
      </c>
      <c r="C108" s="4" t="s">
        <v>32</v>
      </c>
      <c r="K108" s="4" t="s">
        <v>46</v>
      </c>
      <c r="M108" s="4" t="str">
        <f t="shared" si="38"/>
        <v/>
      </c>
      <c r="N108" s="4" t="str">
        <f t="shared" ref="N108:O114" si="41">IF(F108-E108&gt;0,F108-E108,"")</f>
        <v/>
      </c>
      <c r="O108" s="4" t="str">
        <f t="shared" si="41"/>
        <v/>
      </c>
      <c r="P108" s="4" t="str">
        <f t="shared" si="40"/>
        <v/>
      </c>
      <c r="Q108" s="4" t="str">
        <f t="shared" si="37"/>
        <v/>
      </c>
      <c r="R108" s="4">
        <f t="shared" si="24"/>
        <v>0</v>
      </c>
      <c r="S108" s="4">
        <f t="shared" si="25"/>
        <v>0</v>
      </c>
      <c r="T108" s="4" t="str">
        <f t="shared" si="26"/>
        <v>Escaped February 11</v>
      </c>
      <c r="U108" s="4">
        <f t="shared" si="27"/>
        <v>0</v>
      </c>
      <c r="V108" s="4" t="s">
        <v>97</v>
      </c>
    </row>
    <row r="109" spans="1:22" x14ac:dyDescent="0.35">
      <c r="A109" s="4">
        <v>1</v>
      </c>
      <c r="B109" s="4" t="s">
        <v>93</v>
      </c>
      <c r="C109" s="4" t="s">
        <v>35</v>
      </c>
      <c r="D109" s="4">
        <v>10</v>
      </c>
      <c r="L109" s="4" t="s">
        <v>20</v>
      </c>
      <c r="M109" s="4" t="str">
        <f t="shared" si="38"/>
        <v/>
      </c>
      <c r="N109" s="4" t="str">
        <f t="shared" si="41"/>
        <v/>
      </c>
      <c r="O109" s="4" t="str">
        <f t="shared" si="41"/>
        <v/>
      </c>
      <c r="P109" s="4" t="str">
        <f t="shared" si="40"/>
        <v/>
      </c>
      <c r="Q109" s="4" t="str">
        <f t="shared" si="37"/>
        <v/>
      </c>
      <c r="R109" s="4">
        <f t="shared" si="24"/>
        <v>0</v>
      </c>
      <c r="S109" s="4">
        <f t="shared" si="25"/>
        <v>0</v>
      </c>
      <c r="T109" s="4">
        <f t="shared" si="26"/>
        <v>0</v>
      </c>
      <c r="U109" s="4" t="str">
        <f t="shared" si="27"/>
        <v>?</v>
      </c>
      <c r="V109" s="4" t="s">
        <v>181</v>
      </c>
    </row>
    <row r="110" spans="1:22" x14ac:dyDescent="0.35">
      <c r="A110" s="4">
        <v>1</v>
      </c>
      <c r="B110" s="4" t="s">
        <v>93</v>
      </c>
      <c r="C110" s="4" t="s">
        <v>36</v>
      </c>
      <c r="D110" s="4">
        <v>10</v>
      </c>
      <c r="E110" s="4">
        <v>11</v>
      </c>
      <c r="F110" s="4">
        <v>15</v>
      </c>
      <c r="G110" s="4">
        <v>17</v>
      </c>
      <c r="K110" s="4" t="s">
        <v>48</v>
      </c>
      <c r="M110" s="4">
        <f t="shared" si="38"/>
        <v>1</v>
      </c>
      <c r="N110" s="4">
        <f t="shared" si="41"/>
        <v>4</v>
      </c>
      <c r="O110" s="4">
        <f t="shared" si="41"/>
        <v>2</v>
      </c>
      <c r="P110" s="4" t="str">
        <f t="shared" si="40"/>
        <v/>
      </c>
      <c r="Q110" s="4" t="str">
        <f t="shared" si="37"/>
        <v/>
      </c>
      <c r="R110" s="4">
        <f t="shared" si="24"/>
        <v>7</v>
      </c>
      <c r="S110" s="4">
        <f t="shared" si="25"/>
        <v>0</v>
      </c>
      <c r="T110" s="4" t="str">
        <f t="shared" si="26"/>
        <v>dead feb 21 - mold</v>
      </c>
      <c r="U110" s="4">
        <f t="shared" si="27"/>
        <v>0</v>
      </c>
      <c r="V110" s="4" t="s">
        <v>106</v>
      </c>
    </row>
    <row r="111" spans="1:22" x14ac:dyDescent="0.35">
      <c r="A111" s="4">
        <v>1</v>
      </c>
      <c r="B111" s="4" t="s">
        <v>93</v>
      </c>
      <c r="C111" s="4" t="s">
        <v>37</v>
      </c>
      <c r="D111" s="4">
        <v>10</v>
      </c>
      <c r="K111" s="4" t="s">
        <v>49</v>
      </c>
      <c r="M111" s="4" t="str">
        <f t="shared" si="38"/>
        <v/>
      </c>
      <c r="N111" s="4" t="str">
        <f t="shared" si="41"/>
        <v/>
      </c>
      <c r="O111" s="4" t="str">
        <f t="shared" si="41"/>
        <v/>
      </c>
      <c r="P111" s="4" t="str">
        <f t="shared" si="40"/>
        <v/>
      </c>
      <c r="Q111" s="4" t="str">
        <f t="shared" si="37"/>
        <v/>
      </c>
      <c r="R111" s="4">
        <f t="shared" si="24"/>
        <v>0</v>
      </c>
      <c r="S111" s="4">
        <f t="shared" si="25"/>
        <v>0</v>
      </c>
      <c r="T111" s="4" t="str">
        <f t="shared" si="26"/>
        <v>Dead Feb 11- On ephestia strip</v>
      </c>
      <c r="U111" s="4">
        <f t="shared" si="27"/>
        <v>0</v>
      </c>
      <c r="V111" s="4" t="s">
        <v>106</v>
      </c>
    </row>
    <row r="112" spans="1:22" x14ac:dyDescent="0.35">
      <c r="A112" s="4">
        <v>1</v>
      </c>
      <c r="B112" s="4" t="s">
        <v>96</v>
      </c>
      <c r="C112" s="4" t="s">
        <v>8</v>
      </c>
      <c r="D112" s="4">
        <v>9</v>
      </c>
      <c r="K112" s="4" t="s">
        <v>63</v>
      </c>
      <c r="L112" s="4" t="s">
        <v>102</v>
      </c>
      <c r="M112" s="4" t="str">
        <f t="shared" si="38"/>
        <v/>
      </c>
      <c r="N112" s="4" t="str">
        <f t="shared" si="41"/>
        <v/>
      </c>
      <c r="O112" s="4" t="str">
        <f t="shared" si="41"/>
        <v/>
      </c>
      <c r="P112" s="4" t="str">
        <f t="shared" si="40"/>
        <v/>
      </c>
      <c r="Q112" s="4" t="str">
        <f t="shared" si="37"/>
        <v/>
      </c>
      <c r="R112" s="4">
        <f t="shared" si="24"/>
        <v>0</v>
      </c>
      <c r="S112" s="4">
        <f t="shared" si="25"/>
        <v>0</v>
      </c>
      <c r="T112" s="4" t="str">
        <f t="shared" si="26"/>
        <v>Escaped Feb 12</v>
      </c>
      <c r="U112" s="4" t="str">
        <f t="shared" si="27"/>
        <v>"Switched covers of multi-well from micro-perf to screening on Feb 12" above this section</v>
      </c>
      <c r="V112" s="4" t="s">
        <v>97</v>
      </c>
    </row>
    <row r="113" spans="1:22" x14ac:dyDescent="0.35">
      <c r="A113" s="4">
        <v>1</v>
      </c>
      <c r="B113" s="4" t="s">
        <v>96</v>
      </c>
      <c r="C113" s="4" t="s">
        <v>10</v>
      </c>
      <c r="D113" s="4">
        <v>9</v>
      </c>
      <c r="E113" s="4">
        <v>10</v>
      </c>
      <c r="F113" s="4">
        <v>12</v>
      </c>
      <c r="G113" s="4">
        <v>15</v>
      </c>
      <c r="H113" s="4">
        <v>17</v>
      </c>
      <c r="I113" s="4">
        <v>19</v>
      </c>
      <c r="J113" s="4" t="s">
        <v>22</v>
      </c>
      <c r="M113" s="4">
        <f t="shared" si="38"/>
        <v>1</v>
      </c>
      <c r="N113" s="4">
        <f t="shared" si="41"/>
        <v>2</v>
      </c>
      <c r="O113" s="4">
        <f t="shared" si="41"/>
        <v>3</v>
      </c>
      <c r="P113" s="4">
        <f t="shared" si="40"/>
        <v>2</v>
      </c>
      <c r="Q113" s="4">
        <f t="shared" si="37"/>
        <v>2</v>
      </c>
      <c r="R113" s="4">
        <f t="shared" si="24"/>
        <v>10</v>
      </c>
      <c r="S113" s="4" t="str">
        <f t="shared" si="25"/>
        <v>F</v>
      </c>
      <c r="T113" s="4">
        <f t="shared" si="26"/>
        <v>0</v>
      </c>
      <c r="U113" s="4">
        <f t="shared" si="27"/>
        <v>0</v>
      </c>
      <c r="V113" s="4" t="s">
        <v>107</v>
      </c>
    </row>
    <row r="114" spans="1:22" x14ac:dyDescent="0.35">
      <c r="A114" s="4">
        <v>1</v>
      </c>
      <c r="B114" s="4" t="s">
        <v>96</v>
      </c>
      <c r="C114" s="4" t="s">
        <v>12</v>
      </c>
      <c r="D114" s="4">
        <v>9</v>
      </c>
      <c r="K114" s="4" t="s">
        <v>63</v>
      </c>
      <c r="M114" s="4" t="str">
        <f t="shared" si="38"/>
        <v/>
      </c>
      <c r="N114" s="4" t="str">
        <f t="shared" si="41"/>
        <v/>
      </c>
      <c r="O114" s="4" t="str">
        <f t="shared" si="41"/>
        <v/>
      </c>
      <c r="P114" s="4" t="str">
        <f t="shared" si="40"/>
        <v/>
      </c>
      <c r="Q114" s="4" t="str">
        <f t="shared" si="37"/>
        <v/>
      </c>
      <c r="R114" s="4">
        <f t="shared" si="24"/>
        <v>0</v>
      </c>
      <c r="S114" s="4">
        <f t="shared" si="25"/>
        <v>0</v>
      </c>
      <c r="T114" s="4" t="str">
        <f t="shared" si="26"/>
        <v>Escaped Feb 12</v>
      </c>
      <c r="U114" s="4">
        <f t="shared" si="27"/>
        <v>0</v>
      </c>
      <c r="V114" s="4" t="s">
        <v>97</v>
      </c>
    </row>
    <row r="115" spans="1:22" x14ac:dyDescent="0.35">
      <c r="A115" s="4">
        <v>1</v>
      </c>
      <c r="B115" s="4" t="s">
        <v>96</v>
      </c>
      <c r="C115" s="4" t="s">
        <v>13</v>
      </c>
      <c r="D115" s="4">
        <v>9</v>
      </c>
      <c r="F115" s="4">
        <v>12</v>
      </c>
      <c r="K115" s="4" t="s">
        <v>55</v>
      </c>
      <c r="M115" s="4">
        <f t="shared" ref="M115:N118" si="42">3/2</f>
        <v>1.5</v>
      </c>
      <c r="N115" s="4">
        <f t="shared" si="42"/>
        <v>1.5</v>
      </c>
      <c r="O115" s="4" t="str">
        <f t="shared" ref="O115:O126" si="43">IF(G115-F115&gt;0,G115-F115,"")</f>
        <v/>
      </c>
      <c r="P115" s="4" t="str">
        <f t="shared" si="40"/>
        <v/>
      </c>
      <c r="Q115" s="4" t="str">
        <f t="shared" si="37"/>
        <v/>
      </c>
      <c r="R115" s="4">
        <f t="shared" si="24"/>
        <v>3</v>
      </c>
      <c r="S115" s="4">
        <f t="shared" si="25"/>
        <v>0</v>
      </c>
      <c r="T115" s="4" t="str">
        <f t="shared" si="26"/>
        <v>Dead Feb 15</v>
      </c>
      <c r="U115" s="4">
        <f t="shared" si="27"/>
        <v>0</v>
      </c>
      <c r="V115" s="4" t="s">
        <v>106</v>
      </c>
    </row>
    <row r="116" spans="1:22" x14ac:dyDescent="0.35">
      <c r="A116" s="4">
        <v>1</v>
      </c>
      <c r="B116" s="4" t="s">
        <v>96</v>
      </c>
      <c r="C116" s="4" t="s">
        <v>14</v>
      </c>
      <c r="D116" s="4">
        <v>9</v>
      </c>
      <c r="F116" s="4">
        <v>12</v>
      </c>
      <c r="K116" s="4" t="s">
        <v>69</v>
      </c>
      <c r="M116" s="4">
        <f t="shared" si="42"/>
        <v>1.5</v>
      </c>
      <c r="N116" s="4">
        <f t="shared" si="42"/>
        <v>1.5</v>
      </c>
      <c r="O116" s="4" t="str">
        <f t="shared" si="43"/>
        <v/>
      </c>
      <c r="P116" s="4" t="str">
        <f t="shared" si="40"/>
        <v/>
      </c>
      <c r="Q116" s="4" t="str">
        <f t="shared" si="37"/>
        <v/>
      </c>
      <c r="R116" s="4">
        <f t="shared" si="24"/>
        <v>3</v>
      </c>
      <c r="S116" s="4">
        <f t="shared" si="25"/>
        <v>0</v>
      </c>
      <c r="T116" s="4" t="str">
        <f t="shared" si="26"/>
        <v>Escape Feb 15</v>
      </c>
      <c r="U116" s="4">
        <f t="shared" si="27"/>
        <v>0</v>
      </c>
      <c r="V116" s="4" t="s">
        <v>97</v>
      </c>
    </row>
    <row r="117" spans="1:22" x14ac:dyDescent="0.35">
      <c r="A117" s="4">
        <v>1</v>
      </c>
      <c r="B117" s="4" t="s">
        <v>96</v>
      </c>
      <c r="C117" s="4" t="s">
        <v>16</v>
      </c>
      <c r="D117" s="4">
        <v>9</v>
      </c>
      <c r="F117" s="4">
        <v>12</v>
      </c>
      <c r="K117" s="4" t="s">
        <v>55</v>
      </c>
      <c r="M117" s="4">
        <f t="shared" si="42"/>
        <v>1.5</v>
      </c>
      <c r="N117" s="4">
        <f t="shared" si="42"/>
        <v>1.5</v>
      </c>
      <c r="O117" s="4" t="str">
        <f t="shared" si="43"/>
        <v/>
      </c>
      <c r="P117" s="4" t="str">
        <f t="shared" si="40"/>
        <v/>
      </c>
      <c r="Q117" s="4" t="str">
        <f t="shared" si="37"/>
        <v/>
      </c>
      <c r="R117" s="4">
        <f t="shared" si="24"/>
        <v>3</v>
      </c>
      <c r="S117" s="4">
        <f t="shared" si="25"/>
        <v>0</v>
      </c>
      <c r="T117" s="4" t="str">
        <f t="shared" si="26"/>
        <v>Dead Feb 15</v>
      </c>
      <c r="U117" s="4">
        <f t="shared" si="27"/>
        <v>0</v>
      </c>
      <c r="V117" s="4" t="s">
        <v>106</v>
      </c>
    </row>
    <row r="118" spans="1:22" x14ac:dyDescent="0.35">
      <c r="A118" s="4">
        <v>1</v>
      </c>
      <c r="B118" s="4" t="s">
        <v>96</v>
      </c>
      <c r="C118" s="4" t="s">
        <v>17</v>
      </c>
      <c r="D118" s="4">
        <v>9</v>
      </c>
      <c r="F118" s="4">
        <v>12</v>
      </c>
      <c r="K118" s="4" t="s">
        <v>55</v>
      </c>
      <c r="M118" s="4">
        <f t="shared" si="42"/>
        <v>1.5</v>
      </c>
      <c r="N118" s="4">
        <f t="shared" si="42"/>
        <v>1.5</v>
      </c>
      <c r="O118" s="4" t="str">
        <f t="shared" si="43"/>
        <v/>
      </c>
      <c r="P118" s="4" t="str">
        <f t="shared" si="40"/>
        <v/>
      </c>
      <c r="Q118" s="4" t="str">
        <f t="shared" si="37"/>
        <v/>
      </c>
      <c r="R118" s="4">
        <f t="shared" si="24"/>
        <v>3</v>
      </c>
      <c r="S118" s="4">
        <f t="shared" si="25"/>
        <v>0</v>
      </c>
      <c r="T118" s="4" t="str">
        <f t="shared" si="26"/>
        <v>Dead Feb 15</v>
      </c>
      <c r="U118" s="4">
        <f t="shared" si="27"/>
        <v>0</v>
      </c>
      <c r="V118" s="4" t="s">
        <v>106</v>
      </c>
    </row>
    <row r="119" spans="1:22" x14ac:dyDescent="0.35">
      <c r="A119" s="4">
        <v>1</v>
      </c>
      <c r="B119" s="4" t="s">
        <v>96</v>
      </c>
      <c r="C119" s="4" t="s">
        <v>19</v>
      </c>
      <c r="D119" s="4">
        <v>9</v>
      </c>
      <c r="K119" s="4" t="s">
        <v>70</v>
      </c>
      <c r="M119" s="4" t="str">
        <f>IF(E119-D119&gt;0,E119-D119,"")</f>
        <v/>
      </c>
      <c r="N119" s="4" t="str">
        <f>IF(F119-E119&gt;0,F119-E119,"")</f>
        <v/>
      </c>
      <c r="O119" s="4" t="str">
        <f t="shared" si="43"/>
        <v/>
      </c>
      <c r="P119" s="4" t="str">
        <f t="shared" si="40"/>
        <v/>
      </c>
      <c r="Q119" s="4" t="str">
        <f t="shared" si="37"/>
        <v/>
      </c>
      <c r="R119" s="4">
        <f t="shared" si="24"/>
        <v>0</v>
      </c>
      <c r="S119" s="4">
        <f t="shared" si="25"/>
        <v>0</v>
      </c>
      <c r="T119" s="4" t="str">
        <f t="shared" si="26"/>
        <v>Dead Feb 10</v>
      </c>
      <c r="U119" s="4">
        <f t="shared" si="27"/>
        <v>0</v>
      </c>
      <c r="V119" s="4" t="s">
        <v>106</v>
      </c>
    </row>
    <row r="120" spans="1:22" x14ac:dyDescent="0.35">
      <c r="A120" s="4">
        <v>1</v>
      </c>
      <c r="B120" s="4" t="s">
        <v>96</v>
      </c>
      <c r="C120" s="4" t="s">
        <v>21</v>
      </c>
      <c r="D120" s="4">
        <v>9</v>
      </c>
      <c r="F120" s="4">
        <v>10</v>
      </c>
      <c r="K120" s="4" t="s">
        <v>63</v>
      </c>
      <c r="M120" s="4">
        <f>1/2</f>
        <v>0.5</v>
      </c>
      <c r="N120" s="4">
        <f>1/2</f>
        <v>0.5</v>
      </c>
      <c r="O120" s="4" t="str">
        <f t="shared" si="43"/>
        <v/>
      </c>
      <c r="P120" s="4" t="str">
        <f t="shared" si="40"/>
        <v/>
      </c>
      <c r="Q120" s="4" t="str">
        <f t="shared" si="37"/>
        <v/>
      </c>
      <c r="R120" s="4">
        <f t="shared" si="24"/>
        <v>1</v>
      </c>
      <c r="S120" s="4">
        <f t="shared" si="25"/>
        <v>0</v>
      </c>
      <c r="T120" s="4" t="str">
        <f t="shared" si="26"/>
        <v>Escaped Feb 12</v>
      </c>
      <c r="U120" s="4">
        <f t="shared" si="27"/>
        <v>0</v>
      </c>
      <c r="V120" s="4" t="s">
        <v>97</v>
      </c>
    </row>
    <row r="121" spans="1:22" x14ac:dyDescent="0.35">
      <c r="A121" s="4">
        <v>1</v>
      </c>
      <c r="B121" s="4" t="s">
        <v>96</v>
      </c>
      <c r="C121" s="4" t="s">
        <v>23</v>
      </c>
      <c r="D121" s="4">
        <v>9</v>
      </c>
      <c r="K121" s="4" t="s">
        <v>63</v>
      </c>
      <c r="M121" s="4" t="str">
        <f t="shared" ref="M121:N123" si="44">IF(E121-D121&gt;0,E121-D121,"")</f>
        <v/>
      </c>
      <c r="N121" s="4" t="str">
        <f t="shared" si="44"/>
        <v/>
      </c>
      <c r="O121" s="4" t="str">
        <f t="shared" si="43"/>
        <v/>
      </c>
      <c r="P121" s="4" t="str">
        <f t="shared" si="40"/>
        <v/>
      </c>
      <c r="Q121" s="4" t="str">
        <f t="shared" si="37"/>
        <v/>
      </c>
      <c r="R121" s="4">
        <f t="shared" si="24"/>
        <v>0</v>
      </c>
      <c r="S121" s="4">
        <f t="shared" si="25"/>
        <v>0</v>
      </c>
      <c r="T121" s="4" t="str">
        <f t="shared" si="26"/>
        <v>Escaped Feb 12</v>
      </c>
      <c r="U121" s="4">
        <f t="shared" si="27"/>
        <v>0</v>
      </c>
      <c r="V121" s="4" t="s">
        <v>97</v>
      </c>
    </row>
    <row r="122" spans="1:22" x14ac:dyDescent="0.35">
      <c r="A122" s="4">
        <v>1</v>
      </c>
      <c r="B122" s="4" t="s">
        <v>96</v>
      </c>
      <c r="C122" s="4" t="s">
        <v>24</v>
      </c>
      <c r="D122" s="4">
        <v>9</v>
      </c>
      <c r="E122" s="4">
        <v>10</v>
      </c>
      <c r="F122" s="4">
        <v>12</v>
      </c>
      <c r="K122" s="4" t="s">
        <v>55</v>
      </c>
      <c r="M122" s="4">
        <f t="shared" si="44"/>
        <v>1</v>
      </c>
      <c r="N122" s="4">
        <f t="shared" si="44"/>
        <v>2</v>
      </c>
      <c r="O122" s="4" t="str">
        <f t="shared" si="43"/>
        <v/>
      </c>
      <c r="P122" s="4" t="str">
        <f t="shared" si="40"/>
        <v/>
      </c>
      <c r="Q122" s="4" t="str">
        <f t="shared" si="37"/>
        <v/>
      </c>
      <c r="R122" s="4">
        <f t="shared" si="24"/>
        <v>3</v>
      </c>
      <c r="S122" s="4">
        <f t="shared" si="25"/>
        <v>0</v>
      </c>
      <c r="T122" s="4" t="str">
        <f t="shared" si="26"/>
        <v>Dead Feb 15</v>
      </c>
      <c r="U122" s="4">
        <f t="shared" si="27"/>
        <v>0</v>
      </c>
      <c r="V122" s="4" t="s">
        <v>106</v>
      </c>
    </row>
    <row r="123" spans="1:22" x14ac:dyDescent="0.35">
      <c r="A123" s="4">
        <v>1</v>
      </c>
      <c r="B123" s="4" t="s">
        <v>96</v>
      </c>
      <c r="C123" s="4" t="s">
        <v>26</v>
      </c>
      <c r="D123" s="4">
        <v>9</v>
      </c>
      <c r="K123" s="4" t="s">
        <v>63</v>
      </c>
      <c r="M123" s="4" t="str">
        <f t="shared" si="44"/>
        <v/>
      </c>
      <c r="N123" s="4" t="str">
        <f t="shared" si="44"/>
        <v/>
      </c>
      <c r="O123" s="4" t="str">
        <f t="shared" si="43"/>
        <v/>
      </c>
      <c r="P123" s="4" t="str">
        <f t="shared" si="40"/>
        <v/>
      </c>
      <c r="Q123" s="4" t="str">
        <f t="shared" si="37"/>
        <v/>
      </c>
      <c r="R123" s="4">
        <f t="shared" si="24"/>
        <v>0</v>
      </c>
      <c r="S123" s="4">
        <f t="shared" si="25"/>
        <v>0</v>
      </c>
      <c r="T123" s="4" t="str">
        <f t="shared" si="26"/>
        <v>Escaped Feb 12</v>
      </c>
      <c r="U123" s="4">
        <f t="shared" si="27"/>
        <v>0</v>
      </c>
      <c r="V123" s="4" t="s">
        <v>97</v>
      </c>
    </row>
    <row r="124" spans="1:22" x14ac:dyDescent="0.35">
      <c r="A124" s="4">
        <v>1</v>
      </c>
      <c r="B124" s="4" t="s">
        <v>96</v>
      </c>
      <c r="C124" s="4" t="s">
        <v>27</v>
      </c>
      <c r="D124" s="4">
        <v>9</v>
      </c>
      <c r="F124" s="4">
        <v>12</v>
      </c>
      <c r="K124" s="4" t="s">
        <v>25</v>
      </c>
      <c r="M124" s="4">
        <f>3/2</f>
        <v>1.5</v>
      </c>
      <c r="N124" s="4">
        <f>3/2</f>
        <v>1.5</v>
      </c>
      <c r="O124" s="4" t="str">
        <f t="shared" si="43"/>
        <v/>
      </c>
      <c r="P124" s="4" t="str">
        <f t="shared" si="40"/>
        <v/>
      </c>
      <c r="Q124" s="4" t="str">
        <f t="shared" si="37"/>
        <v/>
      </c>
      <c r="R124" s="4">
        <f t="shared" si="24"/>
        <v>3</v>
      </c>
      <c r="S124" s="4">
        <f t="shared" si="25"/>
        <v>0</v>
      </c>
      <c r="T124" s="4" t="str">
        <f t="shared" si="26"/>
        <v>Dead Feb 16</v>
      </c>
      <c r="U124" s="4">
        <f t="shared" si="27"/>
        <v>0</v>
      </c>
      <c r="V124" s="4" t="s">
        <v>106</v>
      </c>
    </row>
    <row r="125" spans="1:22" x14ac:dyDescent="0.35">
      <c r="A125" s="4">
        <v>1</v>
      </c>
      <c r="B125" s="4" t="s">
        <v>96</v>
      </c>
      <c r="C125" s="4" t="s">
        <v>29</v>
      </c>
      <c r="D125" s="4">
        <v>9</v>
      </c>
      <c r="E125" s="4">
        <v>10</v>
      </c>
      <c r="F125" s="4">
        <v>12</v>
      </c>
      <c r="G125" s="4">
        <v>15</v>
      </c>
      <c r="H125" s="4">
        <v>17</v>
      </c>
      <c r="I125" s="4">
        <v>19</v>
      </c>
      <c r="J125" s="4" t="s">
        <v>15</v>
      </c>
      <c r="M125" s="4">
        <f t="shared" ref="M125:N131" si="45">IF(E125-D125&gt;0,E125-D125,"")</f>
        <v>1</v>
      </c>
      <c r="N125" s="4">
        <f t="shared" si="45"/>
        <v>2</v>
      </c>
      <c r="O125" s="4">
        <f t="shared" si="43"/>
        <v>3</v>
      </c>
      <c r="P125" s="4">
        <f t="shared" si="40"/>
        <v>2</v>
      </c>
      <c r="Q125" s="4">
        <f t="shared" si="37"/>
        <v>2</v>
      </c>
      <c r="R125" s="4">
        <f t="shared" si="24"/>
        <v>10</v>
      </c>
      <c r="S125" s="4" t="str">
        <f t="shared" si="25"/>
        <v>M</v>
      </c>
      <c r="T125" s="4">
        <f t="shared" si="26"/>
        <v>0</v>
      </c>
      <c r="U125" s="4">
        <f t="shared" si="27"/>
        <v>0</v>
      </c>
      <c r="V125" s="4" t="s">
        <v>107</v>
      </c>
    </row>
    <row r="126" spans="1:22" x14ac:dyDescent="0.35">
      <c r="A126" s="4">
        <v>1</v>
      </c>
      <c r="B126" s="4" t="s">
        <v>96</v>
      </c>
      <c r="C126" s="4" t="s">
        <v>30</v>
      </c>
      <c r="D126" s="4">
        <v>9</v>
      </c>
      <c r="K126" s="4" t="s">
        <v>63</v>
      </c>
      <c r="M126" s="4" t="str">
        <f t="shared" si="45"/>
        <v/>
      </c>
      <c r="N126" s="4" t="str">
        <f t="shared" si="45"/>
        <v/>
      </c>
      <c r="O126" s="4" t="str">
        <f t="shared" si="43"/>
        <v/>
      </c>
      <c r="P126" s="4" t="str">
        <f t="shared" si="40"/>
        <v/>
      </c>
      <c r="Q126" s="4" t="str">
        <f t="shared" si="37"/>
        <v/>
      </c>
      <c r="R126" s="4">
        <f t="shared" si="24"/>
        <v>0</v>
      </c>
      <c r="S126" s="4">
        <f t="shared" si="25"/>
        <v>0</v>
      </c>
      <c r="T126" s="4" t="str">
        <f t="shared" si="26"/>
        <v>Escaped Feb 12</v>
      </c>
      <c r="U126" s="4">
        <f t="shared" si="27"/>
        <v>0</v>
      </c>
      <c r="V126" s="4" t="s">
        <v>97</v>
      </c>
    </row>
    <row r="127" spans="1:22" x14ac:dyDescent="0.35">
      <c r="A127" s="4">
        <v>1</v>
      </c>
      <c r="B127" s="4" t="s">
        <v>96</v>
      </c>
      <c r="C127" s="4" t="s">
        <v>32</v>
      </c>
      <c r="D127" s="4">
        <v>9</v>
      </c>
      <c r="E127" s="4">
        <v>10</v>
      </c>
      <c r="F127" s="4">
        <v>12</v>
      </c>
      <c r="H127" s="4">
        <v>15</v>
      </c>
      <c r="I127" s="4">
        <v>18</v>
      </c>
      <c r="J127" s="4" t="s">
        <v>22</v>
      </c>
      <c r="M127" s="4">
        <f t="shared" si="45"/>
        <v>1</v>
      </c>
      <c r="N127" s="4">
        <f t="shared" si="45"/>
        <v>2</v>
      </c>
      <c r="O127" s="4">
        <f>3/2</f>
        <v>1.5</v>
      </c>
      <c r="P127" s="4">
        <f>3/2</f>
        <v>1.5</v>
      </c>
      <c r="Q127" s="4">
        <f t="shared" si="37"/>
        <v>3</v>
      </c>
      <c r="R127" s="4">
        <f t="shared" si="24"/>
        <v>9</v>
      </c>
      <c r="S127" s="4" t="str">
        <f t="shared" si="25"/>
        <v>F</v>
      </c>
      <c r="T127" s="4">
        <f t="shared" si="26"/>
        <v>0</v>
      </c>
      <c r="U127" s="4">
        <f t="shared" si="27"/>
        <v>0</v>
      </c>
      <c r="V127" s="4" t="s">
        <v>107</v>
      </c>
    </row>
    <row r="128" spans="1:22" x14ac:dyDescent="0.35">
      <c r="A128" s="4">
        <v>1</v>
      </c>
      <c r="B128" s="4" t="s">
        <v>96</v>
      </c>
      <c r="C128" s="4" t="s">
        <v>33</v>
      </c>
      <c r="D128" s="4">
        <v>9</v>
      </c>
      <c r="K128" s="4" t="s">
        <v>63</v>
      </c>
      <c r="M128" s="4" t="str">
        <f t="shared" si="45"/>
        <v/>
      </c>
      <c r="N128" s="4" t="str">
        <f t="shared" si="45"/>
        <v/>
      </c>
      <c r="O128" s="4" t="str">
        <f t="shared" ref="O128:P131" si="46">IF(G128-F128&gt;0,G128-F128,"")</f>
        <v/>
      </c>
      <c r="P128" s="4" t="str">
        <f t="shared" si="46"/>
        <v/>
      </c>
      <c r="Q128" s="4" t="str">
        <f t="shared" si="37"/>
        <v/>
      </c>
      <c r="R128" s="4">
        <f t="shared" si="24"/>
        <v>0</v>
      </c>
      <c r="S128" s="4">
        <f t="shared" si="25"/>
        <v>0</v>
      </c>
      <c r="T128" s="4" t="str">
        <f t="shared" si="26"/>
        <v>Escaped Feb 12</v>
      </c>
      <c r="U128" s="4">
        <f t="shared" si="27"/>
        <v>0</v>
      </c>
      <c r="V128" s="4" t="s">
        <v>97</v>
      </c>
    </row>
    <row r="129" spans="1:22" x14ac:dyDescent="0.35">
      <c r="A129" s="4">
        <v>1</v>
      </c>
      <c r="B129" s="4" t="s">
        <v>96</v>
      </c>
      <c r="C129" s="4" t="s">
        <v>35</v>
      </c>
      <c r="D129" s="4">
        <v>9</v>
      </c>
      <c r="K129" s="4" t="s">
        <v>63</v>
      </c>
      <c r="M129" s="4" t="str">
        <f t="shared" si="45"/>
        <v/>
      </c>
      <c r="N129" s="4" t="str">
        <f t="shared" si="45"/>
        <v/>
      </c>
      <c r="O129" s="4" t="str">
        <f t="shared" si="46"/>
        <v/>
      </c>
      <c r="P129" s="4" t="str">
        <f t="shared" si="46"/>
        <v/>
      </c>
      <c r="Q129" s="4" t="str">
        <f t="shared" si="37"/>
        <v/>
      </c>
      <c r="R129" s="4">
        <f t="shared" si="24"/>
        <v>0</v>
      </c>
      <c r="S129" s="4">
        <f t="shared" si="25"/>
        <v>0</v>
      </c>
      <c r="T129" s="4" t="str">
        <f t="shared" si="26"/>
        <v>Escaped Feb 12</v>
      </c>
      <c r="U129" s="4">
        <f t="shared" si="27"/>
        <v>0</v>
      </c>
      <c r="V129" s="4" t="s">
        <v>97</v>
      </c>
    </row>
    <row r="130" spans="1:22" x14ac:dyDescent="0.35">
      <c r="A130" s="4">
        <v>1</v>
      </c>
      <c r="B130" s="4" t="s">
        <v>96</v>
      </c>
      <c r="C130" s="4" t="s">
        <v>36</v>
      </c>
      <c r="D130" s="4">
        <v>9</v>
      </c>
      <c r="K130" s="4" t="s">
        <v>63</v>
      </c>
      <c r="M130" s="4" t="str">
        <f t="shared" si="45"/>
        <v/>
      </c>
      <c r="N130" s="4" t="str">
        <f t="shared" si="45"/>
        <v/>
      </c>
      <c r="O130" s="4" t="str">
        <f t="shared" si="46"/>
        <v/>
      </c>
      <c r="P130" s="4" t="str">
        <f t="shared" si="46"/>
        <v/>
      </c>
      <c r="Q130" s="4" t="str">
        <f t="shared" si="37"/>
        <v/>
      </c>
      <c r="R130" s="4">
        <f t="shared" ref="R130:R193" si="47">SUM(M130:Q130)</f>
        <v>0</v>
      </c>
      <c r="S130" s="4">
        <f t="shared" ref="S130:S193" si="48">J130</f>
        <v>0</v>
      </c>
      <c r="T130" s="4" t="str">
        <f t="shared" ref="T130:T193" si="49">K130</f>
        <v>Escaped Feb 12</v>
      </c>
      <c r="U130" s="4">
        <f t="shared" ref="U130:U193" si="50">L130</f>
        <v>0</v>
      </c>
      <c r="V130" s="4" t="s">
        <v>97</v>
      </c>
    </row>
    <row r="131" spans="1:22" x14ac:dyDescent="0.35">
      <c r="A131" s="4">
        <v>1</v>
      </c>
      <c r="B131" s="4" t="s">
        <v>96</v>
      </c>
      <c r="C131" s="4" t="s">
        <v>37</v>
      </c>
      <c r="D131" s="4">
        <v>9</v>
      </c>
      <c r="K131" s="4" t="s">
        <v>64</v>
      </c>
      <c r="M131" s="4" t="str">
        <f t="shared" si="45"/>
        <v/>
      </c>
      <c r="N131" s="4" t="str">
        <f t="shared" si="45"/>
        <v/>
      </c>
      <c r="O131" s="4" t="str">
        <f t="shared" si="46"/>
        <v/>
      </c>
      <c r="P131" s="4" t="str">
        <f t="shared" si="46"/>
        <v/>
      </c>
      <c r="Q131" s="4" t="str">
        <f t="shared" si="37"/>
        <v/>
      </c>
      <c r="R131" s="4">
        <f t="shared" si="47"/>
        <v>0</v>
      </c>
      <c r="S131" s="4">
        <f t="shared" si="48"/>
        <v>0</v>
      </c>
      <c r="T131" s="4" t="str">
        <f t="shared" si="49"/>
        <v>Dead Feb 12</v>
      </c>
      <c r="U131" s="4">
        <f t="shared" si="50"/>
        <v>0</v>
      </c>
      <c r="V131" s="4" t="s">
        <v>106</v>
      </c>
    </row>
    <row r="132" spans="1:22" x14ac:dyDescent="0.35">
      <c r="A132" s="4">
        <v>1</v>
      </c>
      <c r="B132" s="4" t="s">
        <v>96</v>
      </c>
      <c r="C132" s="4" t="s">
        <v>38</v>
      </c>
      <c r="D132" s="4">
        <v>9</v>
      </c>
      <c r="F132" s="4">
        <v>12</v>
      </c>
      <c r="G132" s="4">
        <v>15</v>
      </c>
      <c r="I132" s="4">
        <v>19</v>
      </c>
      <c r="J132" s="4" t="s">
        <v>15</v>
      </c>
      <c r="M132" s="4">
        <f>3/2</f>
        <v>1.5</v>
      </c>
      <c r="N132" s="4">
        <f>3/2</f>
        <v>1.5</v>
      </c>
      <c r="O132" s="4">
        <f t="shared" ref="O132:O137" si="51">IF(G132-F132&gt;0,G132-F132,"")</f>
        <v>3</v>
      </c>
      <c r="P132" s="4">
        <f>4/2</f>
        <v>2</v>
      </c>
      <c r="Q132" s="4">
        <f>4/2</f>
        <v>2</v>
      </c>
      <c r="R132" s="4">
        <f t="shared" si="47"/>
        <v>10</v>
      </c>
      <c r="S132" s="4" t="str">
        <f t="shared" si="48"/>
        <v>M</v>
      </c>
      <c r="T132" s="4">
        <f t="shared" si="49"/>
        <v>0</v>
      </c>
      <c r="U132" s="4">
        <f t="shared" si="50"/>
        <v>0</v>
      </c>
      <c r="V132" s="4" t="s">
        <v>107</v>
      </c>
    </row>
    <row r="133" spans="1:22" x14ac:dyDescent="0.35">
      <c r="A133" s="4">
        <v>1</v>
      </c>
      <c r="B133" s="4" t="s">
        <v>96</v>
      </c>
      <c r="C133" s="4" t="s">
        <v>39</v>
      </c>
      <c r="D133" s="4">
        <v>9</v>
      </c>
      <c r="K133" s="4" t="s">
        <v>71</v>
      </c>
      <c r="M133" s="4" t="str">
        <f t="shared" ref="M133:N135" si="52">IF(E133-D133&gt;0,E133-D133,"")</f>
        <v/>
      </c>
      <c r="N133" s="4" t="str">
        <f t="shared" si="52"/>
        <v/>
      </c>
      <c r="O133" s="4" t="str">
        <f t="shared" si="51"/>
        <v/>
      </c>
      <c r="P133" s="4" t="str">
        <f t="shared" ref="P133:Q137" si="53">IF(H133-G133&gt;0,H133-G133,"")</f>
        <v/>
      </c>
      <c r="Q133" s="4" t="str">
        <f t="shared" si="53"/>
        <v/>
      </c>
      <c r="R133" s="4">
        <f t="shared" si="47"/>
        <v>0</v>
      </c>
      <c r="S133" s="4">
        <f t="shared" si="48"/>
        <v>0</v>
      </c>
      <c r="T133" s="4" t="str">
        <f t="shared" si="49"/>
        <v>Dead Feb 17</v>
      </c>
      <c r="U133" s="4">
        <f t="shared" si="50"/>
        <v>0</v>
      </c>
      <c r="V133" s="4" t="s">
        <v>106</v>
      </c>
    </row>
    <row r="134" spans="1:22" x14ac:dyDescent="0.35">
      <c r="A134" s="4">
        <v>1</v>
      </c>
      <c r="B134" s="4" t="s">
        <v>96</v>
      </c>
      <c r="C134" s="4" t="s">
        <v>40</v>
      </c>
      <c r="D134" s="4">
        <v>9</v>
      </c>
      <c r="E134" s="4">
        <v>10</v>
      </c>
      <c r="F134" s="4">
        <v>12</v>
      </c>
      <c r="K134" s="4" t="s">
        <v>72</v>
      </c>
      <c r="M134" s="4">
        <f t="shared" si="52"/>
        <v>1</v>
      </c>
      <c r="N134" s="4">
        <f t="shared" si="52"/>
        <v>2</v>
      </c>
      <c r="O134" s="4" t="str">
        <f t="shared" si="51"/>
        <v/>
      </c>
      <c r="P134" s="4" t="str">
        <f t="shared" si="53"/>
        <v/>
      </c>
      <c r="Q134" s="4" t="str">
        <f t="shared" si="53"/>
        <v/>
      </c>
      <c r="R134" s="4">
        <f t="shared" si="47"/>
        <v>3</v>
      </c>
      <c r="S134" s="4">
        <f t="shared" si="48"/>
        <v>0</v>
      </c>
      <c r="T134" s="4" t="str">
        <f t="shared" si="49"/>
        <v>Dead Feb 15 - Ephestia contains feeder mites</v>
      </c>
      <c r="U134" s="4">
        <f t="shared" si="50"/>
        <v>0</v>
      </c>
      <c r="V134" s="4" t="s">
        <v>106</v>
      </c>
    </row>
    <row r="135" spans="1:22" x14ac:dyDescent="0.35">
      <c r="A135" s="4">
        <v>1</v>
      </c>
      <c r="B135" s="4" t="s">
        <v>96</v>
      </c>
      <c r="C135" s="4" t="s">
        <v>41</v>
      </c>
      <c r="D135" s="4">
        <v>9</v>
      </c>
      <c r="K135" s="4" t="s">
        <v>70</v>
      </c>
      <c r="M135" s="4" t="str">
        <f t="shared" si="52"/>
        <v/>
      </c>
      <c r="N135" s="4" t="str">
        <f t="shared" si="52"/>
        <v/>
      </c>
      <c r="O135" s="4" t="str">
        <f t="shared" si="51"/>
        <v/>
      </c>
      <c r="P135" s="4" t="str">
        <f t="shared" si="53"/>
        <v/>
      </c>
      <c r="Q135" s="4" t="str">
        <f t="shared" si="53"/>
        <v/>
      </c>
      <c r="R135" s="4">
        <f t="shared" si="47"/>
        <v>0</v>
      </c>
      <c r="S135" s="4">
        <f t="shared" si="48"/>
        <v>0</v>
      </c>
      <c r="T135" s="4" t="str">
        <f t="shared" si="49"/>
        <v>Dead Feb 10</v>
      </c>
      <c r="U135" s="4">
        <f t="shared" si="50"/>
        <v>0</v>
      </c>
      <c r="V135" s="4" t="s">
        <v>106</v>
      </c>
    </row>
    <row r="136" spans="1:22" x14ac:dyDescent="0.35">
      <c r="A136" s="4">
        <v>1</v>
      </c>
      <c r="B136" s="4" t="s">
        <v>99</v>
      </c>
      <c r="C136" s="4" t="s">
        <v>8</v>
      </c>
      <c r="D136" s="4">
        <v>9</v>
      </c>
      <c r="F136" s="4">
        <v>12</v>
      </c>
      <c r="K136" s="4" t="s">
        <v>78</v>
      </c>
      <c r="L136" s="4" t="s">
        <v>79</v>
      </c>
      <c r="M136" s="4">
        <f t="shared" ref="M136:N138" si="54">3/2</f>
        <v>1.5</v>
      </c>
      <c r="N136" s="4">
        <f t="shared" si="54"/>
        <v>1.5</v>
      </c>
      <c r="O136" s="4" t="str">
        <f t="shared" si="51"/>
        <v/>
      </c>
      <c r="P136" s="4" t="str">
        <f t="shared" si="53"/>
        <v/>
      </c>
      <c r="Q136" s="4" t="str">
        <f t="shared" si="53"/>
        <v/>
      </c>
      <c r="R136" s="4">
        <f t="shared" si="47"/>
        <v>3</v>
      </c>
      <c r="S136" s="4">
        <f t="shared" si="48"/>
        <v>0</v>
      </c>
      <c r="T136" s="4" t="str">
        <f t="shared" si="49"/>
        <v>Escaped Feb 15</v>
      </c>
      <c r="U136" s="4" t="str">
        <f t="shared" si="50"/>
        <v>on paper has "?" in N2</v>
      </c>
      <c r="V136" s="4" t="s">
        <v>97</v>
      </c>
    </row>
    <row r="137" spans="1:22" x14ac:dyDescent="0.35">
      <c r="A137" s="4">
        <v>1</v>
      </c>
      <c r="B137" s="4" t="s">
        <v>99</v>
      </c>
      <c r="C137" s="4" t="s">
        <v>10</v>
      </c>
      <c r="D137" s="4">
        <v>9</v>
      </c>
      <c r="F137" s="4">
        <v>12</v>
      </c>
      <c r="G137" s="4">
        <v>16</v>
      </c>
      <c r="H137" s="4">
        <v>19</v>
      </c>
      <c r="K137" s="4" t="s">
        <v>80</v>
      </c>
      <c r="L137" s="4" t="s">
        <v>79</v>
      </c>
      <c r="M137" s="4">
        <f t="shared" si="54"/>
        <v>1.5</v>
      </c>
      <c r="N137" s="4">
        <f t="shared" si="54"/>
        <v>1.5</v>
      </c>
      <c r="O137" s="4">
        <f t="shared" si="51"/>
        <v>4</v>
      </c>
      <c r="P137" s="4">
        <f t="shared" si="53"/>
        <v>3</v>
      </c>
      <c r="Q137" s="4" t="str">
        <f t="shared" si="53"/>
        <v/>
      </c>
      <c r="R137" s="4">
        <f t="shared" si="47"/>
        <v>10</v>
      </c>
      <c r="S137" s="4">
        <f t="shared" si="48"/>
        <v>0</v>
      </c>
      <c r="T137" s="4" t="str">
        <f t="shared" si="49"/>
        <v>dead feb 26</v>
      </c>
      <c r="U137" s="4" t="str">
        <f t="shared" si="50"/>
        <v>on paper has "?" in N2</v>
      </c>
      <c r="V137" s="4" t="s">
        <v>106</v>
      </c>
    </row>
    <row r="138" spans="1:22" x14ac:dyDescent="0.35">
      <c r="A138" s="4">
        <v>1</v>
      </c>
      <c r="B138" s="4" t="s">
        <v>99</v>
      </c>
      <c r="C138" s="4" t="s">
        <v>12</v>
      </c>
      <c r="D138" s="4">
        <v>9</v>
      </c>
      <c r="F138" s="4">
        <v>12</v>
      </c>
      <c r="H138" s="4">
        <v>15</v>
      </c>
      <c r="K138" s="4" t="s">
        <v>55</v>
      </c>
      <c r="L138" s="4" t="s">
        <v>81</v>
      </c>
      <c r="M138" s="4">
        <f t="shared" si="54"/>
        <v>1.5</v>
      </c>
      <c r="N138" s="4">
        <f t="shared" si="54"/>
        <v>1.5</v>
      </c>
      <c r="O138" s="4">
        <f>3/2</f>
        <v>1.5</v>
      </c>
      <c r="P138" s="4">
        <f>3/2</f>
        <v>1.5</v>
      </c>
      <c r="Q138" s="4" t="str">
        <f t="shared" ref="Q138:Q169" si="55">IF(I138-H138&gt;0,I138-H138,"")</f>
        <v/>
      </c>
      <c r="R138" s="4">
        <f t="shared" si="47"/>
        <v>6</v>
      </c>
      <c r="S138" s="4">
        <f t="shared" si="48"/>
        <v>0</v>
      </c>
      <c r="T138" s="4" t="str">
        <f t="shared" si="49"/>
        <v>Dead Feb 15</v>
      </c>
      <c r="U138" s="4" t="str">
        <f t="shared" si="50"/>
        <v>had 10 in N2 but not on paper</v>
      </c>
      <c r="V138" s="4" t="s">
        <v>106</v>
      </c>
    </row>
    <row r="139" spans="1:22" x14ac:dyDescent="0.35">
      <c r="A139" s="4">
        <v>1</v>
      </c>
      <c r="B139" s="4" t="s">
        <v>99</v>
      </c>
      <c r="C139" s="4" t="s">
        <v>13</v>
      </c>
      <c r="D139" s="4">
        <v>9</v>
      </c>
      <c r="E139" s="4">
        <v>10</v>
      </c>
      <c r="F139" s="4">
        <v>15</v>
      </c>
      <c r="K139" s="4" t="s">
        <v>25</v>
      </c>
      <c r="M139" s="4">
        <f>IF(E139-D139&gt;0,E139-D139,"")</f>
        <v>1</v>
      </c>
      <c r="N139" s="4">
        <f>IF(F139-E139&gt;0,F139-E139,"")</f>
        <v>5</v>
      </c>
      <c r="O139" s="4" t="str">
        <f>IF(G139-F139&gt;0,G139-F139,"")</f>
        <v/>
      </c>
      <c r="P139" s="4" t="str">
        <f>IF(H139-G139&gt;0,H139-G139,"")</f>
        <v/>
      </c>
      <c r="Q139" s="4" t="str">
        <f t="shared" si="55"/>
        <v/>
      </c>
      <c r="R139" s="4">
        <f t="shared" si="47"/>
        <v>6</v>
      </c>
      <c r="S139" s="4">
        <f t="shared" si="48"/>
        <v>0</v>
      </c>
      <c r="T139" s="4" t="str">
        <f t="shared" si="49"/>
        <v>Dead Feb 16</v>
      </c>
      <c r="U139" s="4">
        <f t="shared" si="50"/>
        <v>0</v>
      </c>
      <c r="V139" s="4" t="s">
        <v>106</v>
      </c>
    </row>
    <row r="140" spans="1:22" x14ac:dyDescent="0.35">
      <c r="A140" s="4">
        <v>1</v>
      </c>
      <c r="B140" s="4" t="s">
        <v>99</v>
      </c>
      <c r="C140" s="4" t="s">
        <v>14</v>
      </c>
      <c r="D140" s="4">
        <v>9</v>
      </c>
      <c r="F140" s="4">
        <v>12</v>
      </c>
      <c r="G140" s="4">
        <v>16</v>
      </c>
      <c r="K140" s="4" t="s">
        <v>25</v>
      </c>
      <c r="L140" s="4" t="s">
        <v>81</v>
      </c>
      <c r="M140" s="4">
        <f>3/2</f>
        <v>1.5</v>
      </c>
      <c r="N140" s="4">
        <f>3/2</f>
        <v>1.5</v>
      </c>
      <c r="O140" s="4">
        <f t="shared" ref="O140:O163" si="56">IF(G140-F140&gt;0,G140-F140,"")</f>
        <v>4</v>
      </c>
      <c r="P140" s="4" t="str">
        <f t="shared" ref="P140:P163" si="57">IF(H140-G140&gt;0,H140-G140,"")</f>
        <v/>
      </c>
      <c r="Q140" s="4" t="str">
        <f t="shared" si="55"/>
        <v/>
      </c>
      <c r="R140" s="4">
        <f t="shared" si="47"/>
        <v>7</v>
      </c>
      <c r="S140" s="4">
        <f t="shared" si="48"/>
        <v>0</v>
      </c>
      <c r="T140" s="4" t="str">
        <f t="shared" si="49"/>
        <v>Dead Feb 16</v>
      </c>
      <c r="U140" s="4" t="str">
        <f t="shared" si="50"/>
        <v>had 10 in N2 but not on paper</v>
      </c>
      <c r="V140" s="4" t="s">
        <v>106</v>
      </c>
    </row>
    <row r="141" spans="1:22" x14ac:dyDescent="0.35">
      <c r="A141" s="4">
        <v>1</v>
      </c>
      <c r="B141" s="4" t="s">
        <v>99</v>
      </c>
      <c r="C141" s="4" t="s">
        <v>16</v>
      </c>
      <c r="D141" s="4">
        <v>9</v>
      </c>
      <c r="F141" s="4">
        <v>12</v>
      </c>
      <c r="K141" s="4" t="s">
        <v>55</v>
      </c>
      <c r="L141" s="4" t="s">
        <v>81</v>
      </c>
      <c r="M141" s="4">
        <f>3/2</f>
        <v>1.5</v>
      </c>
      <c r="N141" s="4">
        <f>3/2</f>
        <v>1.5</v>
      </c>
      <c r="O141" s="4" t="str">
        <f t="shared" si="56"/>
        <v/>
      </c>
      <c r="P141" s="4" t="str">
        <f t="shared" si="57"/>
        <v/>
      </c>
      <c r="Q141" s="4" t="str">
        <f t="shared" si="55"/>
        <v/>
      </c>
      <c r="R141" s="4">
        <f t="shared" si="47"/>
        <v>3</v>
      </c>
      <c r="S141" s="4">
        <f t="shared" si="48"/>
        <v>0</v>
      </c>
      <c r="T141" s="4" t="str">
        <f t="shared" si="49"/>
        <v>Dead Feb 15</v>
      </c>
      <c r="U141" s="4" t="str">
        <f t="shared" si="50"/>
        <v>had 10 in N2 but not on paper</v>
      </c>
      <c r="V141" s="4" t="s">
        <v>106</v>
      </c>
    </row>
    <row r="142" spans="1:22" x14ac:dyDescent="0.35">
      <c r="A142" s="4">
        <v>1</v>
      </c>
      <c r="B142" s="4" t="s">
        <v>99</v>
      </c>
      <c r="C142" s="4" t="s">
        <v>17</v>
      </c>
      <c r="D142" s="4">
        <v>9</v>
      </c>
      <c r="K142" s="4" t="s">
        <v>58</v>
      </c>
      <c r="M142" s="4" t="str">
        <f>IF(E142-D142&gt;0,E142-D142,"")</f>
        <v/>
      </c>
      <c r="N142" s="4" t="str">
        <f>IF(F142-E142&gt;0,F142-E142,"")</f>
        <v/>
      </c>
      <c r="O142" s="4" t="str">
        <f t="shared" si="56"/>
        <v/>
      </c>
      <c r="P142" s="4" t="str">
        <f t="shared" si="57"/>
        <v/>
      </c>
      <c r="Q142" s="4" t="str">
        <f t="shared" si="55"/>
        <v/>
      </c>
      <c r="R142" s="4">
        <f t="shared" si="47"/>
        <v>0</v>
      </c>
      <c r="S142" s="4">
        <f t="shared" si="48"/>
        <v>0</v>
      </c>
      <c r="T142" s="4" t="str">
        <f t="shared" si="49"/>
        <v>Escape Feb 12</v>
      </c>
      <c r="U142" s="4">
        <f t="shared" si="50"/>
        <v>0</v>
      </c>
      <c r="V142" s="4" t="s">
        <v>97</v>
      </c>
    </row>
    <row r="143" spans="1:22" x14ac:dyDescent="0.35">
      <c r="A143" s="4">
        <v>1</v>
      </c>
      <c r="B143" s="4" t="s">
        <v>99</v>
      </c>
      <c r="C143" s="4" t="s">
        <v>19</v>
      </c>
      <c r="D143" s="4">
        <v>9</v>
      </c>
      <c r="F143" s="4">
        <v>12</v>
      </c>
      <c r="G143" s="4">
        <v>16</v>
      </c>
      <c r="K143" s="4" t="s">
        <v>50</v>
      </c>
      <c r="M143" s="4">
        <f>3/2</f>
        <v>1.5</v>
      </c>
      <c r="N143" s="4">
        <f>3/2</f>
        <v>1.5</v>
      </c>
      <c r="O143" s="4">
        <f t="shared" si="56"/>
        <v>4</v>
      </c>
      <c r="P143" s="4" t="str">
        <f t="shared" si="57"/>
        <v/>
      </c>
      <c r="Q143" s="4" t="str">
        <f t="shared" si="55"/>
        <v/>
      </c>
      <c r="R143" s="4">
        <f t="shared" si="47"/>
        <v>7</v>
      </c>
      <c r="S143" s="4">
        <f t="shared" si="48"/>
        <v>0</v>
      </c>
      <c r="T143" s="4" t="str">
        <f t="shared" si="49"/>
        <v>Dead Feb 19</v>
      </c>
      <c r="U143" s="4">
        <f t="shared" si="50"/>
        <v>0</v>
      </c>
      <c r="V143" s="4" t="s">
        <v>106</v>
      </c>
    </row>
    <row r="144" spans="1:22" x14ac:dyDescent="0.35">
      <c r="A144" s="4">
        <v>1</v>
      </c>
      <c r="B144" s="4" t="s">
        <v>99</v>
      </c>
      <c r="C144" s="4" t="s">
        <v>21</v>
      </c>
      <c r="D144" s="4">
        <v>9</v>
      </c>
      <c r="E144" s="4">
        <v>10</v>
      </c>
      <c r="F144" s="4">
        <v>12</v>
      </c>
      <c r="K144" s="4" t="s">
        <v>55</v>
      </c>
      <c r="M144" s="4">
        <f t="shared" ref="M144:N147" si="58">IF(E144-D144&gt;0,E144-D144,"")</f>
        <v>1</v>
      </c>
      <c r="N144" s="4">
        <f t="shared" si="58"/>
        <v>2</v>
      </c>
      <c r="O144" s="4" t="str">
        <f t="shared" si="56"/>
        <v/>
      </c>
      <c r="P144" s="4" t="str">
        <f t="shared" si="57"/>
        <v/>
      </c>
      <c r="Q144" s="4" t="str">
        <f t="shared" si="55"/>
        <v/>
      </c>
      <c r="R144" s="4">
        <f t="shared" si="47"/>
        <v>3</v>
      </c>
      <c r="S144" s="4">
        <f t="shared" si="48"/>
        <v>0</v>
      </c>
      <c r="T144" s="4" t="str">
        <f t="shared" si="49"/>
        <v>Dead Feb 15</v>
      </c>
      <c r="U144" s="4">
        <f t="shared" si="50"/>
        <v>0</v>
      </c>
      <c r="V144" s="4" t="s">
        <v>106</v>
      </c>
    </row>
    <row r="145" spans="1:22" x14ac:dyDescent="0.35">
      <c r="A145" s="4">
        <v>1</v>
      </c>
      <c r="B145" s="4" t="s">
        <v>99</v>
      </c>
      <c r="C145" s="4" t="s">
        <v>23</v>
      </c>
      <c r="D145" s="4">
        <v>9</v>
      </c>
      <c r="E145" s="4">
        <v>10</v>
      </c>
      <c r="F145" s="4">
        <v>12</v>
      </c>
      <c r="K145" s="4" t="s">
        <v>55</v>
      </c>
      <c r="M145" s="4">
        <f t="shared" si="58"/>
        <v>1</v>
      </c>
      <c r="N145" s="4">
        <f t="shared" si="58"/>
        <v>2</v>
      </c>
      <c r="O145" s="4" t="str">
        <f t="shared" si="56"/>
        <v/>
      </c>
      <c r="P145" s="4" t="str">
        <f t="shared" si="57"/>
        <v/>
      </c>
      <c r="Q145" s="4" t="str">
        <f t="shared" si="55"/>
        <v/>
      </c>
      <c r="R145" s="4">
        <f t="shared" si="47"/>
        <v>3</v>
      </c>
      <c r="S145" s="4">
        <f t="shared" si="48"/>
        <v>0</v>
      </c>
      <c r="T145" s="4" t="str">
        <f t="shared" si="49"/>
        <v>Dead Feb 15</v>
      </c>
      <c r="U145" s="4">
        <f t="shared" si="50"/>
        <v>0</v>
      </c>
      <c r="V145" s="4" t="s">
        <v>106</v>
      </c>
    </row>
    <row r="146" spans="1:22" x14ac:dyDescent="0.35">
      <c r="A146" s="4">
        <v>1</v>
      </c>
      <c r="B146" s="4" t="s">
        <v>99</v>
      </c>
      <c r="C146" s="4" t="s">
        <v>24</v>
      </c>
      <c r="D146" s="4">
        <v>9</v>
      </c>
      <c r="E146" s="4">
        <v>10</v>
      </c>
      <c r="F146" s="4">
        <v>12</v>
      </c>
      <c r="K146" s="4" t="s">
        <v>25</v>
      </c>
      <c r="M146" s="4">
        <f t="shared" si="58"/>
        <v>1</v>
      </c>
      <c r="N146" s="4">
        <f t="shared" si="58"/>
        <v>2</v>
      </c>
      <c r="O146" s="4" t="str">
        <f t="shared" si="56"/>
        <v/>
      </c>
      <c r="P146" s="4" t="str">
        <f t="shared" si="57"/>
        <v/>
      </c>
      <c r="Q146" s="4" t="str">
        <f t="shared" si="55"/>
        <v/>
      </c>
      <c r="R146" s="4">
        <f t="shared" si="47"/>
        <v>3</v>
      </c>
      <c r="S146" s="4">
        <f t="shared" si="48"/>
        <v>0</v>
      </c>
      <c r="T146" s="4" t="str">
        <f t="shared" si="49"/>
        <v>Dead Feb 16</v>
      </c>
      <c r="U146" s="4">
        <f t="shared" si="50"/>
        <v>0</v>
      </c>
      <c r="V146" s="4" t="s">
        <v>106</v>
      </c>
    </row>
    <row r="147" spans="1:22" x14ac:dyDescent="0.35">
      <c r="A147" s="4">
        <v>1</v>
      </c>
      <c r="B147" s="4" t="s">
        <v>99</v>
      </c>
      <c r="C147" s="4" t="s">
        <v>26</v>
      </c>
      <c r="D147" s="4">
        <v>9</v>
      </c>
      <c r="E147" s="4">
        <v>10</v>
      </c>
      <c r="F147" s="4">
        <v>12</v>
      </c>
      <c r="K147" s="4" t="s">
        <v>25</v>
      </c>
      <c r="M147" s="4">
        <f t="shared" si="58"/>
        <v>1</v>
      </c>
      <c r="N147" s="4">
        <f t="shared" si="58"/>
        <v>2</v>
      </c>
      <c r="O147" s="4" t="str">
        <f t="shared" si="56"/>
        <v/>
      </c>
      <c r="P147" s="4" t="str">
        <f t="shared" si="57"/>
        <v/>
      </c>
      <c r="Q147" s="4" t="str">
        <f t="shared" si="55"/>
        <v/>
      </c>
      <c r="R147" s="4">
        <f t="shared" si="47"/>
        <v>3</v>
      </c>
      <c r="S147" s="4">
        <f t="shared" si="48"/>
        <v>0</v>
      </c>
      <c r="T147" s="4" t="str">
        <f t="shared" si="49"/>
        <v>Dead Feb 16</v>
      </c>
      <c r="U147" s="4">
        <f t="shared" si="50"/>
        <v>0</v>
      </c>
      <c r="V147" s="4" t="s">
        <v>106</v>
      </c>
    </row>
    <row r="148" spans="1:22" x14ac:dyDescent="0.35">
      <c r="A148" s="4">
        <v>1</v>
      </c>
      <c r="B148" s="4" t="s">
        <v>99</v>
      </c>
      <c r="C148" s="4" t="s">
        <v>27</v>
      </c>
      <c r="D148" s="4">
        <v>9</v>
      </c>
      <c r="F148" s="4">
        <v>12</v>
      </c>
      <c r="K148" s="4" t="s">
        <v>55</v>
      </c>
      <c r="L148" s="4" t="s">
        <v>81</v>
      </c>
      <c r="M148" s="4">
        <f t="shared" ref="M148:N151" si="59">3/2</f>
        <v>1.5</v>
      </c>
      <c r="N148" s="4">
        <f t="shared" si="59"/>
        <v>1.5</v>
      </c>
      <c r="O148" s="4" t="str">
        <f t="shared" si="56"/>
        <v/>
      </c>
      <c r="P148" s="4" t="str">
        <f t="shared" si="57"/>
        <v/>
      </c>
      <c r="Q148" s="4" t="str">
        <f t="shared" si="55"/>
        <v/>
      </c>
      <c r="R148" s="4">
        <f t="shared" si="47"/>
        <v>3</v>
      </c>
      <c r="S148" s="4">
        <f t="shared" si="48"/>
        <v>0</v>
      </c>
      <c r="T148" s="4" t="str">
        <f t="shared" si="49"/>
        <v>Dead Feb 15</v>
      </c>
      <c r="U148" s="4" t="str">
        <f t="shared" si="50"/>
        <v>had 10 in N2 but not on paper</v>
      </c>
      <c r="V148" s="4" t="s">
        <v>106</v>
      </c>
    </row>
    <row r="149" spans="1:22" x14ac:dyDescent="0.35">
      <c r="A149" s="4">
        <v>1</v>
      </c>
      <c r="B149" s="4" t="s">
        <v>99</v>
      </c>
      <c r="C149" s="4" t="s">
        <v>29</v>
      </c>
      <c r="D149" s="4">
        <v>9</v>
      </c>
      <c r="F149" s="4">
        <v>12</v>
      </c>
      <c r="K149" s="4" t="s">
        <v>55</v>
      </c>
      <c r="L149" s="4" t="s">
        <v>81</v>
      </c>
      <c r="M149" s="4">
        <f t="shared" si="59"/>
        <v>1.5</v>
      </c>
      <c r="N149" s="4">
        <f t="shared" si="59"/>
        <v>1.5</v>
      </c>
      <c r="O149" s="4" t="str">
        <f t="shared" si="56"/>
        <v/>
      </c>
      <c r="P149" s="4" t="str">
        <f t="shared" si="57"/>
        <v/>
      </c>
      <c r="Q149" s="4" t="str">
        <f t="shared" si="55"/>
        <v/>
      </c>
      <c r="R149" s="4">
        <f t="shared" si="47"/>
        <v>3</v>
      </c>
      <c r="S149" s="4">
        <f t="shared" si="48"/>
        <v>0</v>
      </c>
      <c r="T149" s="4" t="str">
        <f t="shared" si="49"/>
        <v>Dead Feb 15</v>
      </c>
      <c r="U149" s="4" t="str">
        <f t="shared" si="50"/>
        <v>had 10 in N2 but not on paper</v>
      </c>
      <c r="V149" s="4" t="s">
        <v>106</v>
      </c>
    </row>
    <row r="150" spans="1:22" x14ac:dyDescent="0.35">
      <c r="A150" s="4">
        <v>1</v>
      </c>
      <c r="B150" s="4" t="s">
        <v>99</v>
      </c>
      <c r="C150" s="4" t="s">
        <v>30</v>
      </c>
      <c r="D150" s="4">
        <v>9</v>
      </c>
      <c r="F150" s="4">
        <v>12</v>
      </c>
      <c r="K150" s="4" t="s">
        <v>55</v>
      </c>
      <c r="L150" s="4" t="s">
        <v>81</v>
      </c>
      <c r="M150" s="4">
        <f t="shared" si="59"/>
        <v>1.5</v>
      </c>
      <c r="N150" s="4">
        <f t="shared" si="59"/>
        <v>1.5</v>
      </c>
      <c r="O150" s="4" t="str">
        <f t="shared" si="56"/>
        <v/>
      </c>
      <c r="P150" s="4" t="str">
        <f t="shared" si="57"/>
        <v/>
      </c>
      <c r="Q150" s="4" t="str">
        <f t="shared" si="55"/>
        <v/>
      </c>
      <c r="R150" s="4">
        <f t="shared" si="47"/>
        <v>3</v>
      </c>
      <c r="S150" s="4">
        <f t="shared" si="48"/>
        <v>0</v>
      </c>
      <c r="T150" s="4" t="str">
        <f t="shared" si="49"/>
        <v>Dead Feb 15</v>
      </c>
      <c r="U150" s="4" t="str">
        <f t="shared" si="50"/>
        <v>had 10 in N2 but not on paper</v>
      </c>
      <c r="V150" s="4" t="s">
        <v>106</v>
      </c>
    </row>
    <row r="151" spans="1:22" x14ac:dyDescent="0.35">
      <c r="A151" s="4">
        <v>1</v>
      </c>
      <c r="B151" s="4" t="s">
        <v>99</v>
      </c>
      <c r="C151" s="4" t="s">
        <v>32</v>
      </c>
      <c r="D151" s="4">
        <v>9</v>
      </c>
      <c r="F151" s="4">
        <v>12</v>
      </c>
      <c r="K151" s="4" t="s">
        <v>55</v>
      </c>
      <c r="L151" s="4" t="s">
        <v>81</v>
      </c>
      <c r="M151" s="4">
        <f t="shared" si="59"/>
        <v>1.5</v>
      </c>
      <c r="N151" s="4">
        <f t="shared" si="59"/>
        <v>1.5</v>
      </c>
      <c r="O151" s="4" t="str">
        <f t="shared" si="56"/>
        <v/>
      </c>
      <c r="P151" s="4" t="str">
        <f t="shared" si="57"/>
        <v/>
      </c>
      <c r="Q151" s="4" t="str">
        <f t="shared" si="55"/>
        <v/>
      </c>
      <c r="R151" s="4">
        <f t="shared" si="47"/>
        <v>3</v>
      </c>
      <c r="S151" s="4">
        <f t="shared" si="48"/>
        <v>0</v>
      </c>
      <c r="T151" s="4" t="str">
        <f t="shared" si="49"/>
        <v>Dead Feb 15</v>
      </c>
      <c r="U151" s="4" t="str">
        <f t="shared" si="50"/>
        <v>had 10 in N2 but not on paper</v>
      </c>
      <c r="V151" s="4" t="s">
        <v>106</v>
      </c>
    </row>
    <row r="152" spans="1:22" x14ac:dyDescent="0.35">
      <c r="A152" s="4">
        <v>1</v>
      </c>
      <c r="B152" s="4" t="s">
        <v>99</v>
      </c>
      <c r="C152" s="4" t="s">
        <v>33</v>
      </c>
      <c r="D152" s="4">
        <v>9</v>
      </c>
      <c r="K152" s="4" t="s">
        <v>82</v>
      </c>
      <c r="M152" s="4" t="str">
        <f t="shared" ref="M152:M161" si="60">IF(E152-D152&gt;0,E152-D152,"")</f>
        <v/>
      </c>
      <c r="N152" s="4" t="str">
        <f t="shared" ref="N152:N161" si="61">IF(F152-E152&gt;0,F152-E152,"")</f>
        <v/>
      </c>
      <c r="O152" s="4" t="str">
        <f t="shared" si="56"/>
        <v/>
      </c>
      <c r="P152" s="4" t="str">
        <f t="shared" si="57"/>
        <v/>
      </c>
      <c r="Q152" s="4" t="str">
        <f t="shared" si="55"/>
        <v/>
      </c>
      <c r="R152" s="4">
        <f t="shared" si="47"/>
        <v>0</v>
      </c>
      <c r="S152" s="4">
        <f t="shared" si="48"/>
        <v>0</v>
      </c>
      <c r="T152" s="4" t="str">
        <f t="shared" si="49"/>
        <v>Escaped Feb 10</v>
      </c>
      <c r="U152" s="4">
        <f t="shared" si="50"/>
        <v>0</v>
      </c>
      <c r="V152" s="4" t="s">
        <v>97</v>
      </c>
    </row>
    <row r="153" spans="1:22" x14ac:dyDescent="0.35">
      <c r="A153" s="4">
        <v>1</v>
      </c>
      <c r="B153" s="4" t="s">
        <v>99</v>
      </c>
      <c r="C153" s="4" t="s">
        <v>35</v>
      </c>
      <c r="D153" s="4">
        <v>9</v>
      </c>
      <c r="K153" s="4" t="s">
        <v>63</v>
      </c>
      <c r="M153" s="4" t="str">
        <f t="shared" si="60"/>
        <v/>
      </c>
      <c r="N153" s="4" t="str">
        <f t="shared" si="61"/>
        <v/>
      </c>
      <c r="O153" s="4" t="str">
        <f t="shared" si="56"/>
        <v/>
      </c>
      <c r="P153" s="4" t="str">
        <f t="shared" si="57"/>
        <v/>
      </c>
      <c r="Q153" s="4" t="str">
        <f t="shared" si="55"/>
        <v/>
      </c>
      <c r="R153" s="4">
        <f t="shared" si="47"/>
        <v>0</v>
      </c>
      <c r="S153" s="4">
        <f t="shared" si="48"/>
        <v>0</v>
      </c>
      <c r="T153" s="4" t="str">
        <f t="shared" si="49"/>
        <v>Escaped Feb 12</v>
      </c>
      <c r="U153" s="4">
        <f t="shared" si="50"/>
        <v>0</v>
      </c>
      <c r="V153" s="4" t="s">
        <v>97</v>
      </c>
    </row>
    <row r="154" spans="1:22" x14ac:dyDescent="0.35">
      <c r="A154" s="4">
        <v>1</v>
      </c>
      <c r="B154" s="4" t="s">
        <v>99</v>
      </c>
      <c r="C154" s="4" t="s">
        <v>36</v>
      </c>
      <c r="D154" s="4">
        <v>9</v>
      </c>
      <c r="K154" s="4" t="s">
        <v>63</v>
      </c>
      <c r="M154" s="4" t="str">
        <f t="shared" si="60"/>
        <v/>
      </c>
      <c r="N154" s="4" t="str">
        <f t="shared" si="61"/>
        <v/>
      </c>
      <c r="O154" s="4" t="str">
        <f t="shared" si="56"/>
        <v/>
      </c>
      <c r="P154" s="4" t="str">
        <f t="shared" si="57"/>
        <v/>
      </c>
      <c r="Q154" s="4" t="str">
        <f t="shared" si="55"/>
        <v/>
      </c>
      <c r="R154" s="4">
        <f t="shared" si="47"/>
        <v>0</v>
      </c>
      <c r="S154" s="4">
        <f t="shared" si="48"/>
        <v>0</v>
      </c>
      <c r="T154" s="4" t="str">
        <f t="shared" si="49"/>
        <v>Escaped Feb 12</v>
      </c>
      <c r="U154" s="4">
        <f t="shared" si="50"/>
        <v>0</v>
      </c>
      <c r="V154" s="4" t="s">
        <v>97</v>
      </c>
    </row>
    <row r="155" spans="1:22" x14ac:dyDescent="0.35">
      <c r="A155" s="4">
        <v>1</v>
      </c>
      <c r="B155" s="4" t="s">
        <v>99</v>
      </c>
      <c r="C155" s="4" t="s">
        <v>37</v>
      </c>
      <c r="D155" s="4">
        <v>9</v>
      </c>
      <c r="K155" s="4" t="s">
        <v>83</v>
      </c>
      <c r="M155" s="4" t="str">
        <f t="shared" si="60"/>
        <v/>
      </c>
      <c r="N155" s="4" t="str">
        <f t="shared" si="61"/>
        <v/>
      </c>
      <c r="O155" s="4" t="str">
        <f t="shared" si="56"/>
        <v/>
      </c>
      <c r="P155" s="4" t="str">
        <f t="shared" si="57"/>
        <v/>
      </c>
      <c r="Q155" s="4" t="str">
        <f t="shared" si="55"/>
        <v/>
      </c>
      <c r="R155" s="4">
        <f t="shared" si="47"/>
        <v>0</v>
      </c>
      <c r="S155" s="4">
        <f t="shared" si="48"/>
        <v>0</v>
      </c>
      <c r="T155" s="4" t="str">
        <f t="shared" si="49"/>
        <v>Dead Feb 12 - On Sticky</v>
      </c>
      <c r="U155" s="4">
        <f t="shared" si="50"/>
        <v>0</v>
      </c>
      <c r="V155" s="4" t="s">
        <v>106</v>
      </c>
    </row>
    <row r="156" spans="1:22" x14ac:dyDescent="0.35">
      <c r="A156" s="4">
        <v>1</v>
      </c>
      <c r="B156" s="4" t="s">
        <v>99</v>
      </c>
      <c r="C156" s="4" t="s">
        <v>38</v>
      </c>
      <c r="D156" s="4">
        <v>9</v>
      </c>
      <c r="E156" s="4">
        <v>10</v>
      </c>
      <c r="F156" s="4">
        <v>12</v>
      </c>
      <c r="K156" s="4" t="s">
        <v>55</v>
      </c>
      <c r="M156" s="4">
        <f t="shared" si="60"/>
        <v>1</v>
      </c>
      <c r="N156" s="4">
        <f t="shared" si="61"/>
        <v>2</v>
      </c>
      <c r="O156" s="4" t="str">
        <f t="shared" si="56"/>
        <v/>
      </c>
      <c r="P156" s="4" t="str">
        <f t="shared" si="57"/>
        <v/>
      </c>
      <c r="Q156" s="4" t="str">
        <f t="shared" si="55"/>
        <v/>
      </c>
      <c r="R156" s="4">
        <f t="shared" si="47"/>
        <v>3</v>
      </c>
      <c r="S156" s="4">
        <f t="shared" si="48"/>
        <v>0</v>
      </c>
      <c r="T156" s="4" t="str">
        <f t="shared" si="49"/>
        <v>Dead Feb 15</v>
      </c>
      <c r="U156" s="4">
        <f t="shared" si="50"/>
        <v>0</v>
      </c>
      <c r="V156" s="4" t="s">
        <v>106</v>
      </c>
    </row>
    <row r="157" spans="1:22" x14ac:dyDescent="0.35">
      <c r="A157" s="4">
        <v>1</v>
      </c>
      <c r="B157" s="4" t="s">
        <v>99</v>
      </c>
      <c r="C157" s="4" t="s">
        <v>39</v>
      </c>
      <c r="D157" s="4">
        <v>9</v>
      </c>
      <c r="K157" s="4" t="s">
        <v>64</v>
      </c>
      <c r="M157" s="4" t="str">
        <f t="shared" si="60"/>
        <v/>
      </c>
      <c r="N157" s="4" t="str">
        <f t="shared" si="61"/>
        <v/>
      </c>
      <c r="O157" s="4" t="str">
        <f t="shared" si="56"/>
        <v/>
      </c>
      <c r="P157" s="4" t="str">
        <f t="shared" si="57"/>
        <v/>
      </c>
      <c r="Q157" s="4" t="str">
        <f t="shared" si="55"/>
        <v/>
      </c>
      <c r="R157" s="4">
        <f t="shared" si="47"/>
        <v>0</v>
      </c>
      <c r="S157" s="4">
        <f t="shared" si="48"/>
        <v>0</v>
      </c>
      <c r="T157" s="4" t="str">
        <f t="shared" si="49"/>
        <v>Dead Feb 12</v>
      </c>
      <c r="U157" s="4">
        <f t="shared" si="50"/>
        <v>0</v>
      </c>
      <c r="V157" s="4" t="s">
        <v>106</v>
      </c>
    </row>
    <row r="158" spans="1:22" x14ac:dyDescent="0.35">
      <c r="A158" s="4">
        <v>1</v>
      </c>
      <c r="B158" s="4" t="s">
        <v>99</v>
      </c>
      <c r="C158" s="4" t="s">
        <v>40</v>
      </c>
      <c r="D158" s="4">
        <v>9</v>
      </c>
      <c r="K158" s="4" t="s">
        <v>63</v>
      </c>
      <c r="M158" s="4" t="str">
        <f t="shared" si="60"/>
        <v/>
      </c>
      <c r="N158" s="4" t="str">
        <f t="shared" si="61"/>
        <v/>
      </c>
      <c r="O158" s="4" t="str">
        <f t="shared" si="56"/>
        <v/>
      </c>
      <c r="P158" s="4" t="str">
        <f t="shared" si="57"/>
        <v/>
      </c>
      <c r="Q158" s="4" t="str">
        <f t="shared" si="55"/>
        <v/>
      </c>
      <c r="R158" s="4">
        <f t="shared" si="47"/>
        <v>0</v>
      </c>
      <c r="S158" s="4">
        <f t="shared" si="48"/>
        <v>0</v>
      </c>
      <c r="T158" s="4" t="str">
        <f t="shared" si="49"/>
        <v>Escaped Feb 12</v>
      </c>
      <c r="U158" s="4">
        <f t="shared" si="50"/>
        <v>0</v>
      </c>
      <c r="V158" s="4" t="s">
        <v>97</v>
      </c>
    </row>
    <row r="159" spans="1:22" x14ac:dyDescent="0.35">
      <c r="A159" s="4">
        <v>1</v>
      </c>
      <c r="B159" s="4" t="s">
        <v>99</v>
      </c>
      <c r="C159" s="4" t="s">
        <v>41</v>
      </c>
      <c r="D159" s="4">
        <v>9</v>
      </c>
      <c r="E159" s="4">
        <v>10</v>
      </c>
      <c r="F159" s="4">
        <v>12</v>
      </c>
      <c r="K159" s="4" t="s">
        <v>55</v>
      </c>
      <c r="M159" s="4">
        <f t="shared" si="60"/>
        <v>1</v>
      </c>
      <c r="N159" s="4">
        <f t="shared" si="61"/>
        <v>2</v>
      </c>
      <c r="O159" s="4" t="str">
        <f t="shared" si="56"/>
        <v/>
      </c>
      <c r="P159" s="4" t="str">
        <f t="shared" si="57"/>
        <v/>
      </c>
      <c r="Q159" s="4" t="str">
        <f t="shared" si="55"/>
        <v/>
      </c>
      <c r="R159" s="4">
        <f t="shared" si="47"/>
        <v>3</v>
      </c>
      <c r="S159" s="4">
        <f t="shared" si="48"/>
        <v>0</v>
      </c>
      <c r="T159" s="4" t="str">
        <f t="shared" si="49"/>
        <v>Dead Feb 15</v>
      </c>
      <c r="U159" s="4">
        <f t="shared" si="50"/>
        <v>0</v>
      </c>
      <c r="V159" s="4" t="s">
        <v>106</v>
      </c>
    </row>
    <row r="160" spans="1:22" x14ac:dyDescent="0.35">
      <c r="A160" s="4">
        <v>1</v>
      </c>
      <c r="B160" s="4" t="s">
        <v>100</v>
      </c>
      <c r="C160" s="4" t="s">
        <v>8</v>
      </c>
      <c r="D160" s="4">
        <v>11</v>
      </c>
      <c r="E160" s="4">
        <v>12</v>
      </c>
      <c r="K160" s="4" t="s">
        <v>55</v>
      </c>
      <c r="L160" s="4" t="s">
        <v>101</v>
      </c>
      <c r="M160" s="4">
        <f t="shared" si="60"/>
        <v>1</v>
      </c>
      <c r="N160" s="4" t="str">
        <f t="shared" si="61"/>
        <v/>
      </c>
      <c r="O160" s="4" t="str">
        <f t="shared" si="56"/>
        <v/>
      </c>
      <c r="P160" s="4" t="str">
        <f t="shared" si="57"/>
        <v/>
      </c>
      <c r="Q160" s="4" t="str">
        <f t="shared" si="55"/>
        <v/>
      </c>
      <c r="R160" s="4">
        <f t="shared" si="47"/>
        <v>1</v>
      </c>
      <c r="S160" s="4">
        <f t="shared" si="48"/>
        <v>0</v>
      </c>
      <c r="T160" s="4" t="str">
        <f t="shared" si="49"/>
        <v>Dead Feb 15</v>
      </c>
      <c r="U160" s="4" t="str">
        <f t="shared" si="50"/>
        <v>"light changed feb 18" above this section on paper, and "condensation blocks air holes" below this section</v>
      </c>
      <c r="V160" s="4" t="s">
        <v>106</v>
      </c>
    </row>
    <row r="161" spans="1:22" x14ac:dyDescent="0.35">
      <c r="A161" s="4">
        <v>1</v>
      </c>
      <c r="B161" s="4" t="s">
        <v>100</v>
      </c>
      <c r="C161" s="4" t="s">
        <v>10</v>
      </c>
      <c r="D161" s="4">
        <v>11</v>
      </c>
      <c r="K161" s="4" t="s">
        <v>63</v>
      </c>
      <c r="M161" s="4" t="str">
        <f t="shared" si="60"/>
        <v/>
      </c>
      <c r="N161" s="4" t="str">
        <f t="shared" si="61"/>
        <v/>
      </c>
      <c r="O161" s="4" t="str">
        <f t="shared" si="56"/>
        <v/>
      </c>
      <c r="P161" s="4" t="str">
        <f t="shared" si="57"/>
        <v/>
      </c>
      <c r="Q161" s="4" t="str">
        <f t="shared" si="55"/>
        <v/>
      </c>
      <c r="R161" s="4">
        <f t="shared" si="47"/>
        <v>0</v>
      </c>
      <c r="S161" s="4">
        <f t="shared" si="48"/>
        <v>0</v>
      </c>
      <c r="T161" s="4" t="str">
        <f t="shared" si="49"/>
        <v>Escaped Feb 12</v>
      </c>
      <c r="U161" s="4">
        <f t="shared" si="50"/>
        <v>0</v>
      </c>
      <c r="V161" s="4" t="s">
        <v>97</v>
      </c>
    </row>
    <row r="162" spans="1:22" x14ac:dyDescent="0.35">
      <c r="A162" s="4">
        <v>1</v>
      </c>
      <c r="B162" s="4" t="s">
        <v>100</v>
      </c>
      <c r="C162" s="4" t="s">
        <v>12</v>
      </c>
      <c r="D162" s="4">
        <v>11</v>
      </c>
      <c r="F162" s="4">
        <v>12</v>
      </c>
      <c r="K162" s="4" t="s">
        <v>25</v>
      </c>
      <c r="M162" s="4">
        <f>1/2</f>
        <v>0.5</v>
      </c>
      <c r="N162" s="4">
        <f>1/2</f>
        <v>0.5</v>
      </c>
      <c r="O162" s="4" t="str">
        <f t="shared" si="56"/>
        <v/>
      </c>
      <c r="P162" s="4" t="str">
        <f t="shared" si="57"/>
        <v/>
      </c>
      <c r="Q162" s="4" t="str">
        <f t="shared" si="55"/>
        <v/>
      </c>
      <c r="R162" s="4">
        <f t="shared" si="47"/>
        <v>1</v>
      </c>
      <c r="S162" s="4">
        <f t="shared" si="48"/>
        <v>0</v>
      </c>
      <c r="T162" s="4" t="str">
        <f t="shared" si="49"/>
        <v>Dead Feb 16</v>
      </c>
      <c r="U162" s="4">
        <f t="shared" si="50"/>
        <v>0</v>
      </c>
      <c r="V162" s="4" t="s">
        <v>106</v>
      </c>
    </row>
    <row r="163" spans="1:22" x14ac:dyDescent="0.35">
      <c r="A163" s="4">
        <v>1</v>
      </c>
      <c r="B163" s="4" t="s">
        <v>100</v>
      </c>
      <c r="C163" s="4" t="s">
        <v>13</v>
      </c>
      <c r="D163" s="4">
        <v>11</v>
      </c>
      <c r="F163" s="4">
        <v>12</v>
      </c>
      <c r="K163" s="4" t="s">
        <v>55</v>
      </c>
      <c r="M163" s="4">
        <f>1/2</f>
        <v>0.5</v>
      </c>
      <c r="N163" s="4">
        <f>1/2</f>
        <v>0.5</v>
      </c>
      <c r="O163" s="4" t="str">
        <f t="shared" si="56"/>
        <v/>
      </c>
      <c r="P163" s="4" t="str">
        <f t="shared" si="57"/>
        <v/>
      </c>
      <c r="Q163" s="4" t="str">
        <f t="shared" si="55"/>
        <v/>
      </c>
      <c r="R163" s="4">
        <f t="shared" si="47"/>
        <v>1</v>
      </c>
      <c r="S163" s="4">
        <f t="shared" si="48"/>
        <v>0</v>
      </c>
      <c r="T163" s="4" t="str">
        <f t="shared" si="49"/>
        <v>Dead Feb 15</v>
      </c>
      <c r="U163" s="4">
        <f t="shared" si="50"/>
        <v>0</v>
      </c>
      <c r="V163" s="4" t="s">
        <v>106</v>
      </c>
    </row>
    <row r="164" spans="1:22" x14ac:dyDescent="0.35">
      <c r="A164" s="4">
        <v>1</v>
      </c>
      <c r="B164" s="4" t="s">
        <v>100</v>
      </c>
      <c r="C164" s="4" t="s">
        <v>14</v>
      </c>
      <c r="D164" s="4">
        <v>11</v>
      </c>
      <c r="E164" s="4">
        <v>12</v>
      </c>
      <c r="G164" s="4">
        <v>15</v>
      </c>
      <c r="K164" s="4" t="s">
        <v>25</v>
      </c>
      <c r="M164" s="4">
        <f t="shared" ref="M164:M170" si="62">IF(E164-D164&gt;0,E164-D164,"")</f>
        <v>1</v>
      </c>
      <c r="N164" s="4">
        <f>3/2</f>
        <v>1.5</v>
      </c>
      <c r="O164" s="4">
        <f>3/2</f>
        <v>1.5</v>
      </c>
      <c r="P164" s="4" t="str">
        <f t="shared" ref="P164:P178" si="63">IF(H164-G164&gt;0,H164-G164,"")</f>
        <v/>
      </c>
      <c r="Q164" s="4" t="str">
        <f t="shared" si="55"/>
        <v/>
      </c>
      <c r="R164" s="4">
        <f t="shared" si="47"/>
        <v>4</v>
      </c>
      <c r="S164" s="4">
        <f t="shared" si="48"/>
        <v>0</v>
      </c>
      <c r="T164" s="4" t="str">
        <f t="shared" si="49"/>
        <v>Dead Feb 16</v>
      </c>
      <c r="U164" s="4">
        <f t="shared" si="50"/>
        <v>0</v>
      </c>
      <c r="V164" s="4" t="s">
        <v>106</v>
      </c>
    </row>
    <row r="165" spans="1:22" x14ac:dyDescent="0.35">
      <c r="A165" s="4">
        <v>1</v>
      </c>
      <c r="B165" s="4" t="s">
        <v>100</v>
      </c>
      <c r="C165" s="4" t="s">
        <v>16</v>
      </c>
      <c r="D165" s="4">
        <v>11</v>
      </c>
      <c r="E165" s="4">
        <v>12</v>
      </c>
      <c r="K165" s="4" t="s">
        <v>55</v>
      </c>
      <c r="M165" s="4">
        <f t="shared" si="62"/>
        <v>1</v>
      </c>
      <c r="N165" s="4" t="str">
        <f t="shared" ref="N165:O170" si="64">IF(F165-E165&gt;0,F165-E165,"")</f>
        <v/>
      </c>
      <c r="O165" s="4" t="str">
        <f t="shared" si="64"/>
        <v/>
      </c>
      <c r="P165" s="4" t="str">
        <f t="shared" si="63"/>
        <v/>
      </c>
      <c r="Q165" s="4" t="str">
        <f t="shared" si="55"/>
        <v/>
      </c>
      <c r="R165" s="4">
        <f t="shared" si="47"/>
        <v>1</v>
      </c>
      <c r="S165" s="4">
        <f t="shared" si="48"/>
        <v>0</v>
      </c>
      <c r="T165" s="4" t="str">
        <f t="shared" si="49"/>
        <v>Dead Feb 15</v>
      </c>
      <c r="U165" s="4">
        <f t="shared" si="50"/>
        <v>0</v>
      </c>
      <c r="V165" s="4" t="s">
        <v>106</v>
      </c>
    </row>
    <row r="166" spans="1:22" x14ac:dyDescent="0.35">
      <c r="A166" s="4">
        <v>1</v>
      </c>
      <c r="B166" s="4" t="s">
        <v>100</v>
      </c>
      <c r="C166" s="4" t="s">
        <v>17</v>
      </c>
      <c r="D166" s="4">
        <v>11</v>
      </c>
      <c r="E166" s="4">
        <v>12</v>
      </c>
      <c r="F166" s="4">
        <v>16</v>
      </c>
      <c r="G166" s="4">
        <v>18</v>
      </c>
      <c r="H166" s="4">
        <v>20</v>
      </c>
      <c r="K166" s="4" t="s">
        <v>31</v>
      </c>
      <c r="M166" s="4">
        <f t="shared" si="62"/>
        <v>1</v>
      </c>
      <c r="N166" s="4">
        <f t="shared" si="64"/>
        <v>4</v>
      </c>
      <c r="O166" s="4">
        <f t="shared" si="64"/>
        <v>2</v>
      </c>
      <c r="P166" s="4">
        <f t="shared" si="63"/>
        <v>2</v>
      </c>
      <c r="Q166" s="4" t="str">
        <f t="shared" si="55"/>
        <v/>
      </c>
      <c r="R166" s="4">
        <f t="shared" si="47"/>
        <v>9</v>
      </c>
      <c r="S166" s="4">
        <f t="shared" si="48"/>
        <v>0</v>
      </c>
      <c r="T166" s="4" t="str">
        <f t="shared" si="49"/>
        <v>dead feb 29</v>
      </c>
      <c r="U166" s="4">
        <f t="shared" si="50"/>
        <v>0</v>
      </c>
      <c r="V166" s="4" t="s">
        <v>106</v>
      </c>
    </row>
    <row r="167" spans="1:22" x14ac:dyDescent="0.35">
      <c r="A167" s="4">
        <v>1</v>
      </c>
      <c r="B167" s="4" t="s">
        <v>100</v>
      </c>
      <c r="C167" s="4" t="s">
        <v>19</v>
      </c>
      <c r="D167" s="4">
        <v>11</v>
      </c>
      <c r="E167" s="4">
        <v>12</v>
      </c>
      <c r="F167" s="4">
        <v>15</v>
      </c>
      <c r="K167" s="4" t="s">
        <v>55</v>
      </c>
      <c r="M167" s="4">
        <f t="shared" si="62"/>
        <v>1</v>
      </c>
      <c r="N167" s="4">
        <f t="shared" si="64"/>
        <v>3</v>
      </c>
      <c r="O167" s="4" t="str">
        <f t="shared" si="64"/>
        <v/>
      </c>
      <c r="P167" s="4" t="str">
        <f t="shared" si="63"/>
        <v/>
      </c>
      <c r="Q167" s="4" t="str">
        <f t="shared" si="55"/>
        <v/>
      </c>
      <c r="R167" s="4">
        <f t="shared" si="47"/>
        <v>4</v>
      </c>
      <c r="S167" s="4">
        <f t="shared" si="48"/>
        <v>0</v>
      </c>
      <c r="T167" s="4" t="str">
        <f t="shared" si="49"/>
        <v>Dead Feb 15</v>
      </c>
      <c r="U167" s="4">
        <f t="shared" si="50"/>
        <v>0</v>
      </c>
      <c r="V167" s="4" t="s">
        <v>106</v>
      </c>
    </row>
    <row r="168" spans="1:22" x14ac:dyDescent="0.35">
      <c r="A168" s="4">
        <v>1</v>
      </c>
      <c r="B168" s="4" t="s">
        <v>100</v>
      </c>
      <c r="C168" s="4" t="s">
        <v>21</v>
      </c>
      <c r="D168" s="4">
        <v>11</v>
      </c>
      <c r="E168" s="4">
        <v>12</v>
      </c>
      <c r="F168" s="4">
        <v>15</v>
      </c>
      <c r="K168" s="4" t="s">
        <v>25</v>
      </c>
      <c r="M168" s="4">
        <f t="shared" si="62"/>
        <v>1</v>
      </c>
      <c r="N168" s="4">
        <f t="shared" si="64"/>
        <v>3</v>
      </c>
      <c r="O168" s="4" t="str">
        <f t="shared" si="64"/>
        <v/>
      </c>
      <c r="P168" s="4" t="str">
        <f t="shared" si="63"/>
        <v/>
      </c>
      <c r="Q168" s="4" t="str">
        <f t="shared" si="55"/>
        <v/>
      </c>
      <c r="R168" s="4">
        <f t="shared" si="47"/>
        <v>4</v>
      </c>
      <c r="S168" s="4">
        <f t="shared" si="48"/>
        <v>0</v>
      </c>
      <c r="T168" s="4" t="str">
        <f t="shared" si="49"/>
        <v>Dead Feb 16</v>
      </c>
      <c r="U168" s="4">
        <f t="shared" si="50"/>
        <v>0</v>
      </c>
      <c r="V168" s="4" t="s">
        <v>106</v>
      </c>
    </row>
    <row r="169" spans="1:22" x14ac:dyDescent="0.35">
      <c r="A169" s="4">
        <v>1</v>
      </c>
      <c r="B169" s="4" t="s">
        <v>100</v>
      </c>
      <c r="C169" s="4" t="s">
        <v>23</v>
      </c>
      <c r="D169" s="4">
        <v>11</v>
      </c>
      <c r="E169" s="4">
        <v>12</v>
      </c>
      <c r="K169" s="4" t="s">
        <v>55</v>
      </c>
      <c r="M169" s="4">
        <f t="shared" si="62"/>
        <v>1</v>
      </c>
      <c r="N169" s="4" t="str">
        <f t="shared" si="64"/>
        <v/>
      </c>
      <c r="O169" s="4" t="str">
        <f t="shared" si="64"/>
        <v/>
      </c>
      <c r="P169" s="4" t="str">
        <f t="shared" si="63"/>
        <v/>
      </c>
      <c r="Q169" s="4" t="str">
        <f t="shared" si="55"/>
        <v/>
      </c>
      <c r="R169" s="4">
        <f t="shared" si="47"/>
        <v>1</v>
      </c>
      <c r="S169" s="4">
        <f t="shared" si="48"/>
        <v>0</v>
      </c>
      <c r="T169" s="4" t="str">
        <f t="shared" si="49"/>
        <v>Dead Feb 15</v>
      </c>
      <c r="U169" s="4">
        <f t="shared" si="50"/>
        <v>0</v>
      </c>
      <c r="V169" s="4" t="s">
        <v>106</v>
      </c>
    </row>
    <row r="170" spans="1:22" x14ac:dyDescent="0.35">
      <c r="A170" s="4">
        <v>1</v>
      </c>
      <c r="B170" s="4" t="s">
        <v>100</v>
      </c>
      <c r="C170" s="4" t="s">
        <v>24</v>
      </c>
      <c r="D170" s="4">
        <v>11</v>
      </c>
      <c r="K170" s="4" t="s">
        <v>55</v>
      </c>
      <c r="M170" s="4" t="str">
        <f t="shared" si="62"/>
        <v/>
      </c>
      <c r="N170" s="4" t="str">
        <f t="shared" si="64"/>
        <v/>
      </c>
      <c r="O170" s="4" t="str">
        <f t="shared" si="64"/>
        <v/>
      </c>
      <c r="P170" s="4" t="str">
        <f t="shared" si="63"/>
        <v/>
      </c>
      <c r="Q170" s="4" t="str">
        <f t="shared" ref="Q170:Q201" si="65">IF(I170-H170&gt;0,I170-H170,"")</f>
        <v/>
      </c>
      <c r="R170" s="4">
        <f t="shared" si="47"/>
        <v>0</v>
      </c>
      <c r="S170" s="4">
        <f t="shared" si="48"/>
        <v>0</v>
      </c>
      <c r="T170" s="4" t="str">
        <f t="shared" si="49"/>
        <v>Dead Feb 15</v>
      </c>
      <c r="U170" s="4">
        <f t="shared" si="50"/>
        <v>0</v>
      </c>
      <c r="V170" s="4" t="s">
        <v>106</v>
      </c>
    </row>
    <row r="171" spans="1:22" x14ac:dyDescent="0.35">
      <c r="A171" s="4">
        <v>1</v>
      </c>
      <c r="B171" s="4" t="s">
        <v>100</v>
      </c>
      <c r="C171" s="4" t="s">
        <v>26</v>
      </c>
      <c r="D171" s="4">
        <v>11</v>
      </c>
      <c r="F171" s="4">
        <v>12</v>
      </c>
      <c r="K171" s="4" t="s">
        <v>55</v>
      </c>
      <c r="M171" s="4">
        <f>1/2</f>
        <v>0.5</v>
      </c>
      <c r="N171" s="4">
        <f>1/2</f>
        <v>0.5</v>
      </c>
      <c r="O171" s="4" t="str">
        <f t="shared" ref="O171:O182" si="66">IF(G171-F171&gt;0,G171-F171,"")</f>
        <v/>
      </c>
      <c r="P171" s="4" t="str">
        <f t="shared" si="63"/>
        <v/>
      </c>
      <c r="Q171" s="4" t="str">
        <f t="shared" si="65"/>
        <v/>
      </c>
      <c r="R171" s="4">
        <f t="shared" si="47"/>
        <v>1</v>
      </c>
      <c r="S171" s="4">
        <f t="shared" si="48"/>
        <v>0</v>
      </c>
      <c r="T171" s="4" t="str">
        <f t="shared" si="49"/>
        <v>Dead Feb 15</v>
      </c>
      <c r="U171" s="4">
        <f t="shared" si="50"/>
        <v>0</v>
      </c>
      <c r="V171" s="4" t="s">
        <v>106</v>
      </c>
    </row>
    <row r="172" spans="1:22" x14ac:dyDescent="0.35">
      <c r="A172" s="4">
        <v>1</v>
      </c>
      <c r="B172" s="4" t="s">
        <v>100</v>
      </c>
      <c r="C172" s="4" t="s">
        <v>27</v>
      </c>
      <c r="D172" s="4">
        <v>11</v>
      </c>
      <c r="K172" s="4" t="s">
        <v>63</v>
      </c>
      <c r="M172" s="4" t="str">
        <f>IF(E172-D172&gt;0,E172-D172,"")</f>
        <v/>
      </c>
      <c r="N172" s="4" t="str">
        <f>IF(F172-E172&gt;0,F172-E172,"")</f>
        <v/>
      </c>
      <c r="O172" s="4" t="str">
        <f t="shared" si="66"/>
        <v/>
      </c>
      <c r="P172" s="4" t="str">
        <f t="shared" si="63"/>
        <v/>
      </c>
      <c r="Q172" s="4" t="str">
        <f t="shared" si="65"/>
        <v/>
      </c>
      <c r="R172" s="4">
        <f t="shared" si="47"/>
        <v>0</v>
      </c>
      <c r="S172" s="4">
        <f t="shared" si="48"/>
        <v>0</v>
      </c>
      <c r="T172" s="4" t="str">
        <f t="shared" si="49"/>
        <v>Escaped Feb 12</v>
      </c>
      <c r="U172" s="4">
        <f t="shared" si="50"/>
        <v>0</v>
      </c>
      <c r="V172" s="4" t="s">
        <v>97</v>
      </c>
    </row>
    <row r="173" spans="1:22" x14ac:dyDescent="0.35">
      <c r="A173" s="4">
        <v>1</v>
      </c>
      <c r="B173" s="4" t="s">
        <v>100</v>
      </c>
      <c r="C173" s="4" t="s">
        <v>29</v>
      </c>
      <c r="D173" s="4">
        <v>11</v>
      </c>
      <c r="F173" s="4">
        <v>12</v>
      </c>
      <c r="G173" s="4">
        <v>17</v>
      </c>
      <c r="H173" s="4">
        <v>20</v>
      </c>
      <c r="K173" s="4" t="s">
        <v>84</v>
      </c>
      <c r="M173" s="4">
        <f>1/2</f>
        <v>0.5</v>
      </c>
      <c r="N173" s="4">
        <f>1/2</f>
        <v>0.5</v>
      </c>
      <c r="O173" s="4">
        <f t="shared" si="66"/>
        <v>5</v>
      </c>
      <c r="P173" s="4">
        <f t="shared" si="63"/>
        <v>3</v>
      </c>
      <c r="Q173" s="4" t="str">
        <f t="shared" si="65"/>
        <v/>
      </c>
      <c r="R173" s="4">
        <f t="shared" si="47"/>
        <v>9</v>
      </c>
      <c r="S173" s="4">
        <f t="shared" si="48"/>
        <v>0</v>
      </c>
      <c r="T173" s="4" t="str">
        <f t="shared" si="49"/>
        <v>escaped march 1</v>
      </c>
      <c r="U173" s="4">
        <f t="shared" si="50"/>
        <v>0</v>
      </c>
      <c r="V173" s="4" t="s">
        <v>97</v>
      </c>
    </row>
    <row r="174" spans="1:22" x14ac:dyDescent="0.35">
      <c r="A174" s="4">
        <v>1</v>
      </c>
      <c r="B174" s="4" t="s">
        <v>100</v>
      </c>
      <c r="C174" s="4" t="s">
        <v>30</v>
      </c>
      <c r="D174" s="4">
        <v>11</v>
      </c>
      <c r="K174" s="4" t="s">
        <v>63</v>
      </c>
      <c r="M174" s="4" t="str">
        <f t="shared" ref="M174:N177" si="67">IF(E174-D174&gt;0,E174-D174,"")</f>
        <v/>
      </c>
      <c r="N174" s="4" t="str">
        <f t="shared" si="67"/>
        <v/>
      </c>
      <c r="O174" s="4" t="str">
        <f t="shared" si="66"/>
        <v/>
      </c>
      <c r="P174" s="4" t="str">
        <f t="shared" si="63"/>
        <v/>
      </c>
      <c r="Q174" s="4" t="str">
        <f t="shared" si="65"/>
        <v/>
      </c>
      <c r="R174" s="4">
        <f t="shared" si="47"/>
        <v>0</v>
      </c>
      <c r="S174" s="4">
        <f t="shared" si="48"/>
        <v>0</v>
      </c>
      <c r="T174" s="4" t="str">
        <f t="shared" si="49"/>
        <v>Escaped Feb 12</v>
      </c>
      <c r="U174" s="4">
        <f t="shared" si="50"/>
        <v>0</v>
      </c>
      <c r="V174" s="4" t="s">
        <v>97</v>
      </c>
    </row>
    <row r="175" spans="1:22" x14ac:dyDescent="0.35">
      <c r="A175" s="4">
        <v>1</v>
      </c>
      <c r="B175" s="4" t="s">
        <v>100</v>
      </c>
      <c r="C175" s="4" t="s">
        <v>32</v>
      </c>
      <c r="D175" s="4">
        <v>11</v>
      </c>
      <c r="E175" s="4">
        <v>12</v>
      </c>
      <c r="K175" s="4" t="s">
        <v>55</v>
      </c>
      <c r="M175" s="4">
        <f t="shared" si="67"/>
        <v>1</v>
      </c>
      <c r="N175" s="4" t="str">
        <f t="shared" si="67"/>
        <v/>
      </c>
      <c r="O175" s="4" t="str">
        <f t="shared" si="66"/>
        <v/>
      </c>
      <c r="P175" s="4" t="str">
        <f t="shared" si="63"/>
        <v/>
      </c>
      <c r="Q175" s="4" t="str">
        <f t="shared" si="65"/>
        <v/>
      </c>
      <c r="R175" s="4">
        <f t="shared" si="47"/>
        <v>1</v>
      </c>
      <c r="S175" s="4">
        <f t="shared" si="48"/>
        <v>0</v>
      </c>
      <c r="T175" s="4" t="str">
        <f t="shared" si="49"/>
        <v>Dead Feb 15</v>
      </c>
      <c r="U175" s="4">
        <f t="shared" si="50"/>
        <v>0</v>
      </c>
      <c r="V175" s="4" t="s">
        <v>106</v>
      </c>
    </row>
    <row r="176" spans="1:22" x14ac:dyDescent="0.35">
      <c r="A176" s="4">
        <v>1</v>
      </c>
      <c r="B176" s="4" t="s">
        <v>100</v>
      </c>
      <c r="C176" s="4" t="s">
        <v>33</v>
      </c>
      <c r="D176" s="4">
        <v>11</v>
      </c>
      <c r="E176" s="4">
        <v>12</v>
      </c>
      <c r="F176" s="4">
        <v>15</v>
      </c>
      <c r="K176" s="4" t="s">
        <v>55</v>
      </c>
      <c r="M176" s="4">
        <f t="shared" si="67"/>
        <v>1</v>
      </c>
      <c r="N176" s="4">
        <f t="shared" si="67"/>
        <v>3</v>
      </c>
      <c r="O176" s="4" t="str">
        <f t="shared" si="66"/>
        <v/>
      </c>
      <c r="P176" s="4" t="str">
        <f t="shared" si="63"/>
        <v/>
      </c>
      <c r="Q176" s="4" t="str">
        <f t="shared" si="65"/>
        <v/>
      </c>
      <c r="R176" s="4">
        <f t="shared" si="47"/>
        <v>4</v>
      </c>
      <c r="S176" s="4">
        <f t="shared" si="48"/>
        <v>0</v>
      </c>
      <c r="T176" s="4" t="str">
        <f t="shared" si="49"/>
        <v>Dead Feb 15</v>
      </c>
      <c r="U176" s="4">
        <f t="shared" si="50"/>
        <v>0</v>
      </c>
      <c r="V176" s="4" t="s">
        <v>106</v>
      </c>
    </row>
    <row r="177" spans="1:22" x14ac:dyDescent="0.35">
      <c r="A177" s="4">
        <v>1</v>
      </c>
      <c r="B177" s="4" t="s">
        <v>100</v>
      </c>
      <c r="C177" s="4" t="s">
        <v>35</v>
      </c>
      <c r="D177" s="4">
        <v>11</v>
      </c>
      <c r="E177" s="4">
        <v>12</v>
      </c>
      <c r="K177" s="4" t="s">
        <v>25</v>
      </c>
      <c r="M177" s="4">
        <f t="shared" si="67"/>
        <v>1</v>
      </c>
      <c r="N177" s="4" t="str">
        <f t="shared" si="67"/>
        <v/>
      </c>
      <c r="O177" s="4" t="str">
        <f t="shared" si="66"/>
        <v/>
      </c>
      <c r="P177" s="4" t="str">
        <f t="shared" si="63"/>
        <v/>
      </c>
      <c r="Q177" s="4" t="str">
        <f t="shared" si="65"/>
        <v/>
      </c>
      <c r="R177" s="4">
        <f t="shared" si="47"/>
        <v>1</v>
      </c>
      <c r="S177" s="4">
        <f t="shared" si="48"/>
        <v>0</v>
      </c>
      <c r="T177" s="4" t="str">
        <f t="shared" si="49"/>
        <v>Dead Feb 16</v>
      </c>
      <c r="U177" s="4">
        <f t="shared" si="50"/>
        <v>0</v>
      </c>
      <c r="V177" s="4" t="s">
        <v>106</v>
      </c>
    </row>
    <row r="178" spans="1:22" x14ac:dyDescent="0.35">
      <c r="A178" s="4">
        <v>1</v>
      </c>
      <c r="B178" s="4" t="s">
        <v>100</v>
      </c>
      <c r="C178" s="4" t="s">
        <v>36</v>
      </c>
      <c r="D178" s="4">
        <v>11</v>
      </c>
      <c r="F178" s="4">
        <v>12</v>
      </c>
      <c r="K178" s="4" t="s">
        <v>55</v>
      </c>
      <c r="M178" s="4">
        <f>1/2</f>
        <v>0.5</v>
      </c>
      <c r="N178" s="4">
        <f>1/2</f>
        <v>0.5</v>
      </c>
      <c r="O178" s="4" t="str">
        <f t="shared" si="66"/>
        <v/>
      </c>
      <c r="P178" s="4" t="str">
        <f t="shared" si="63"/>
        <v/>
      </c>
      <c r="Q178" s="4" t="str">
        <f t="shared" si="65"/>
        <v/>
      </c>
      <c r="R178" s="4">
        <f t="shared" si="47"/>
        <v>1</v>
      </c>
      <c r="S178" s="4">
        <f t="shared" si="48"/>
        <v>0</v>
      </c>
      <c r="T178" s="4" t="str">
        <f t="shared" si="49"/>
        <v>Dead Feb 15</v>
      </c>
      <c r="U178" s="4">
        <f t="shared" si="50"/>
        <v>0</v>
      </c>
      <c r="V178" s="4" t="s">
        <v>106</v>
      </c>
    </row>
    <row r="179" spans="1:22" x14ac:dyDescent="0.35">
      <c r="A179" s="4">
        <v>1</v>
      </c>
      <c r="B179" s="4" t="s">
        <v>100</v>
      </c>
      <c r="C179" s="4" t="s">
        <v>37</v>
      </c>
      <c r="D179" s="4">
        <v>11</v>
      </c>
      <c r="E179" s="4">
        <v>12</v>
      </c>
      <c r="F179" s="4">
        <v>16</v>
      </c>
      <c r="H179" s="4">
        <v>15</v>
      </c>
      <c r="K179" s="4" t="s">
        <v>71</v>
      </c>
      <c r="L179" s="4" t="s">
        <v>105</v>
      </c>
      <c r="M179" s="4">
        <f>IF(E179-D179&gt;0,E179-D179,"")</f>
        <v>1</v>
      </c>
      <c r="N179" s="4">
        <f>IF(F179-E179&gt;0,F179-E179,"")</f>
        <v>4</v>
      </c>
      <c r="O179" s="4" t="str">
        <f t="shared" si="66"/>
        <v/>
      </c>
      <c r="P179" s="4">
        <v>0</v>
      </c>
      <c r="Q179" s="4" t="str">
        <f t="shared" si="65"/>
        <v/>
      </c>
      <c r="R179" s="4">
        <f t="shared" si="47"/>
        <v>5</v>
      </c>
      <c r="S179" s="4">
        <f t="shared" si="48"/>
        <v>0</v>
      </c>
      <c r="T179" s="4" t="str">
        <f t="shared" si="49"/>
        <v>Dead Feb 17</v>
      </c>
      <c r="U179" s="4" t="str">
        <f t="shared" si="50"/>
        <v>Impossible arrangement of dates</v>
      </c>
      <c r="V179" s="4" t="s">
        <v>106</v>
      </c>
    </row>
    <row r="180" spans="1:22" x14ac:dyDescent="0.35">
      <c r="A180" s="4">
        <v>1</v>
      </c>
      <c r="B180" s="4" t="s">
        <v>100</v>
      </c>
      <c r="C180" s="4" t="s">
        <v>38</v>
      </c>
      <c r="D180" s="4">
        <v>11</v>
      </c>
      <c r="F180" s="4">
        <v>12</v>
      </c>
      <c r="K180" s="4" t="s">
        <v>25</v>
      </c>
      <c r="M180" s="4">
        <f>1/2</f>
        <v>0.5</v>
      </c>
      <c r="N180" s="4">
        <f>1/2</f>
        <v>0.5</v>
      </c>
      <c r="O180" s="4" t="str">
        <f t="shared" si="66"/>
        <v/>
      </c>
      <c r="P180" s="4" t="str">
        <f>IF(H180-G180&gt;0,H180-G180,"")</f>
        <v/>
      </c>
      <c r="Q180" s="4" t="str">
        <f t="shared" si="65"/>
        <v/>
      </c>
      <c r="R180" s="4">
        <f t="shared" si="47"/>
        <v>1</v>
      </c>
      <c r="S180" s="4">
        <f t="shared" si="48"/>
        <v>0</v>
      </c>
      <c r="T180" s="4" t="str">
        <f t="shared" si="49"/>
        <v>Dead Feb 16</v>
      </c>
      <c r="U180" s="4">
        <f t="shared" si="50"/>
        <v>0</v>
      </c>
      <c r="V180" s="4" t="s">
        <v>106</v>
      </c>
    </row>
    <row r="181" spans="1:22" x14ac:dyDescent="0.35">
      <c r="A181" s="4">
        <v>1</v>
      </c>
      <c r="B181" s="4" t="s">
        <v>100</v>
      </c>
      <c r="C181" s="4" t="s">
        <v>39</v>
      </c>
      <c r="D181" s="4">
        <v>11</v>
      </c>
      <c r="E181" s="4">
        <v>12</v>
      </c>
      <c r="K181" s="4" t="s">
        <v>55</v>
      </c>
      <c r="M181" s="4">
        <f>IF(E181-D181&gt;0,E181-D181,"")</f>
        <v>1</v>
      </c>
      <c r="N181" s="4" t="str">
        <f>IF(F181-E181&gt;0,F181-E181,"")</f>
        <v/>
      </c>
      <c r="O181" s="4" t="str">
        <f t="shared" si="66"/>
        <v/>
      </c>
      <c r="P181" s="4" t="str">
        <f>IF(H181-G181&gt;0,H181-G181,"")</f>
        <v/>
      </c>
      <c r="Q181" s="4" t="str">
        <f t="shared" si="65"/>
        <v/>
      </c>
      <c r="R181" s="4">
        <f t="shared" si="47"/>
        <v>1</v>
      </c>
      <c r="S181" s="4">
        <f t="shared" si="48"/>
        <v>0</v>
      </c>
      <c r="T181" s="4" t="str">
        <f t="shared" si="49"/>
        <v>Dead Feb 15</v>
      </c>
      <c r="U181" s="4">
        <f t="shared" si="50"/>
        <v>0</v>
      </c>
      <c r="V181" s="4" t="s">
        <v>106</v>
      </c>
    </row>
    <row r="182" spans="1:22" x14ac:dyDescent="0.35">
      <c r="A182" s="4">
        <v>1</v>
      </c>
      <c r="B182" s="4" t="s">
        <v>100</v>
      </c>
      <c r="C182" s="4" t="s">
        <v>40</v>
      </c>
      <c r="D182" s="4">
        <v>11</v>
      </c>
      <c r="F182" s="4">
        <v>12</v>
      </c>
      <c r="G182" s="4">
        <v>16</v>
      </c>
      <c r="H182" s="4">
        <v>15</v>
      </c>
      <c r="K182" s="4" t="s">
        <v>62</v>
      </c>
      <c r="L182" s="4" t="s">
        <v>105</v>
      </c>
      <c r="M182" s="4">
        <f>1/2</f>
        <v>0.5</v>
      </c>
      <c r="N182" s="4">
        <f>1/2</f>
        <v>0.5</v>
      </c>
      <c r="O182" s="4">
        <f t="shared" si="66"/>
        <v>4</v>
      </c>
      <c r="P182" s="4">
        <v>0</v>
      </c>
      <c r="Q182" s="4" t="str">
        <f t="shared" si="65"/>
        <v/>
      </c>
      <c r="R182" s="4">
        <f t="shared" si="47"/>
        <v>5</v>
      </c>
      <c r="S182" s="4">
        <f t="shared" si="48"/>
        <v>0</v>
      </c>
      <c r="T182" s="4" t="str">
        <f t="shared" si="49"/>
        <v>Dead Feb 18</v>
      </c>
      <c r="U182" s="4" t="str">
        <f t="shared" si="50"/>
        <v>Impossible arrangement of dates</v>
      </c>
      <c r="V182" s="4" t="s">
        <v>106</v>
      </c>
    </row>
    <row r="183" spans="1:22" x14ac:dyDescent="0.35">
      <c r="A183" s="4">
        <v>1</v>
      </c>
      <c r="B183" s="4" t="s">
        <v>100</v>
      </c>
      <c r="C183" s="4" t="s">
        <v>41</v>
      </c>
      <c r="D183" s="4">
        <v>11</v>
      </c>
      <c r="E183" s="4">
        <v>12</v>
      </c>
      <c r="G183" s="4">
        <v>15</v>
      </c>
      <c r="K183" s="4" t="s">
        <v>25</v>
      </c>
      <c r="M183" s="4">
        <f>IF(E183-D183&gt;0,E183-D183,"")</f>
        <v>1</v>
      </c>
      <c r="N183" s="4">
        <f>3/2</f>
        <v>1.5</v>
      </c>
      <c r="O183" s="4">
        <f>3/2</f>
        <v>1.5</v>
      </c>
      <c r="P183" s="4" t="str">
        <f t="shared" ref="P183:P201" si="68">IF(H183-G183&gt;0,H183-G183,"")</f>
        <v/>
      </c>
      <c r="Q183" s="4" t="str">
        <f t="shared" si="65"/>
        <v/>
      </c>
      <c r="R183" s="4">
        <f t="shared" si="47"/>
        <v>4</v>
      </c>
      <c r="S183" s="4">
        <f t="shared" si="48"/>
        <v>0</v>
      </c>
      <c r="T183" s="4" t="str">
        <f t="shared" si="49"/>
        <v>Dead Feb 16</v>
      </c>
      <c r="U183" s="4">
        <f t="shared" si="50"/>
        <v>0</v>
      </c>
      <c r="V183" s="4" t="s">
        <v>106</v>
      </c>
    </row>
    <row r="184" spans="1:22" x14ac:dyDescent="0.35">
      <c r="A184" s="4">
        <v>2</v>
      </c>
      <c r="B184" s="4" t="s">
        <v>98</v>
      </c>
      <c r="C184" s="4">
        <v>1</v>
      </c>
      <c r="D184" s="4">
        <v>28</v>
      </c>
      <c r="E184" s="4">
        <v>29</v>
      </c>
      <c r="K184" s="4" t="s">
        <v>116</v>
      </c>
      <c r="M184" s="4">
        <f>IF(E184-D184&gt;0,E184-D184,"")</f>
        <v>1</v>
      </c>
      <c r="N184" s="4" t="str">
        <f t="shared" ref="N184:N201" si="69">IF(F184-E184&gt;0,F184-E184,"")</f>
        <v/>
      </c>
      <c r="O184" s="4" t="str">
        <f t="shared" ref="O184:O201" si="70">IF(G184-F184&gt;0,G184-F184,"")</f>
        <v/>
      </c>
      <c r="P184" s="4" t="str">
        <f t="shared" si="68"/>
        <v/>
      </c>
      <c r="Q184" s="4" t="str">
        <f t="shared" si="65"/>
        <v/>
      </c>
      <c r="R184" s="4">
        <f t="shared" si="47"/>
        <v>1</v>
      </c>
      <c r="S184" s="4">
        <f t="shared" si="48"/>
        <v>0</v>
      </c>
      <c r="T184" s="4" t="str">
        <f t="shared" si="49"/>
        <v>Escaped March 10</v>
      </c>
      <c r="U184" s="4">
        <f t="shared" si="50"/>
        <v>0</v>
      </c>
      <c r="V184" s="4" t="s">
        <v>97</v>
      </c>
    </row>
    <row r="185" spans="1:22" x14ac:dyDescent="0.35">
      <c r="A185" s="4">
        <v>2</v>
      </c>
      <c r="B185" s="4" t="s">
        <v>98</v>
      </c>
      <c r="C185" s="4">
        <v>2</v>
      </c>
      <c r="D185" s="4">
        <v>28</v>
      </c>
      <c r="E185" s="4">
        <v>1</v>
      </c>
      <c r="F185" s="4">
        <v>2</v>
      </c>
      <c r="G185" s="4">
        <v>4</v>
      </c>
      <c r="H185" s="4">
        <v>7</v>
      </c>
      <c r="I185" s="4">
        <v>15</v>
      </c>
      <c r="J185" s="4" t="s">
        <v>22</v>
      </c>
      <c r="M185" s="4">
        <v>2</v>
      </c>
      <c r="N185" s="4">
        <f t="shared" si="69"/>
        <v>1</v>
      </c>
      <c r="O185" s="4">
        <f t="shared" si="70"/>
        <v>2</v>
      </c>
      <c r="P185" s="4">
        <f t="shared" si="68"/>
        <v>3</v>
      </c>
      <c r="Q185" s="4">
        <f t="shared" si="65"/>
        <v>8</v>
      </c>
      <c r="R185" s="4">
        <f t="shared" si="47"/>
        <v>16</v>
      </c>
      <c r="S185" s="4" t="str">
        <f t="shared" si="48"/>
        <v>F</v>
      </c>
      <c r="T185" s="4">
        <f t="shared" si="49"/>
        <v>0</v>
      </c>
      <c r="U185" s="4">
        <f t="shared" si="50"/>
        <v>0</v>
      </c>
      <c r="V185" s="4" t="s">
        <v>107</v>
      </c>
    </row>
    <row r="186" spans="1:22" x14ac:dyDescent="0.35">
      <c r="A186" s="4">
        <v>2</v>
      </c>
      <c r="B186" s="4" t="s">
        <v>98</v>
      </c>
      <c r="C186" s="4">
        <v>3</v>
      </c>
      <c r="D186" s="4">
        <v>29</v>
      </c>
      <c r="E186" s="4">
        <v>1</v>
      </c>
      <c r="F186" s="4">
        <v>3</v>
      </c>
      <c r="G186" s="4">
        <v>7</v>
      </c>
      <c r="H186" s="4">
        <v>9</v>
      </c>
      <c r="K186" s="4" t="s">
        <v>110</v>
      </c>
      <c r="M186" s="4">
        <v>1</v>
      </c>
      <c r="N186" s="4">
        <f t="shared" si="69"/>
        <v>2</v>
      </c>
      <c r="O186" s="4">
        <f t="shared" si="70"/>
        <v>4</v>
      </c>
      <c r="P186" s="4">
        <f t="shared" si="68"/>
        <v>2</v>
      </c>
      <c r="Q186" s="4" t="str">
        <f t="shared" si="65"/>
        <v/>
      </c>
      <c r="R186" s="4">
        <f t="shared" si="47"/>
        <v>9</v>
      </c>
      <c r="S186" s="4">
        <f t="shared" si="48"/>
        <v>0</v>
      </c>
      <c r="T186" s="4" t="str">
        <f t="shared" si="49"/>
        <v>D M 18</v>
      </c>
      <c r="U186" s="4">
        <f t="shared" si="50"/>
        <v>0</v>
      </c>
      <c r="V186" s="4" t="s">
        <v>106</v>
      </c>
    </row>
    <row r="187" spans="1:22" x14ac:dyDescent="0.35">
      <c r="A187" s="4">
        <v>2</v>
      </c>
      <c r="B187" s="4" t="s">
        <v>98</v>
      </c>
      <c r="C187" s="4">
        <v>4</v>
      </c>
      <c r="D187" s="4">
        <v>29</v>
      </c>
      <c r="E187" s="4">
        <v>1</v>
      </c>
      <c r="K187" s="4" t="s">
        <v>135</v>
      </c>
      <c r="M187" s="4">
        <v>1</v>
      </c>
      <c r="N187" s="4" t="str">
        <f t="shared" si="69"/>
        <v/>
      </c>
      <c r="O187" s="4" t="str">
        <f t="shared" si="70"/>
        <v/>
      </c>
      <c r="P187" s="4" t="str">
        <f t="shared" si="68"/>
        <v/>
      </c>
      <c r="Q187" s="4" t="str">
        <f t="shared" si="65"/>
        <v/>
      </c>
      <c r="R187" s="4">
        <f t="shared" si="47"/>
        <v>1</v>
      </c>
      <c r="S187" s="4">
        <f t="shared" si="48"/>
        <v>0</v>
      </c>
      <c r="T187" s="4" t="str">
        <f t="shared" si="49"/>
        <v>Escaped March 2</v>
      </c>
      <c r="U187" s="4">
        <f t="shared" si="50"/>
        <v>0</v>
      </c>
      <c r="V187" s="4" t="s">
        <v>97</v>
      </c>
    </row>
    <row r="188" spans="1:22" x14ac:dyDescent="0.35">
      <c r="A188" s="4">
        <v>2</v>
      </c>
      <c r="B188" s="4" t="s">
        <v>98</v>
      </c>
      <c r="C188" s="4">
        <v>5</v>
      </c>
      <c r="D188" s="4">
        <v>29</v>
      </c>
      <c r="E188" s="4">
        <v>1</v>
      </c>
      <c r="F188" s="4">
        <v>3</v>
      </c>
      <c r="G188" s="4">
        <v>7</v>
      </c>
      <c r="H188" s="4">
        <v>8</v>
      </c>
      <c r="L188" s="4" t="s">
        <v>20</v>
      </c>
      <c r="M188" s="4">
        <v>1</v>
      </c>
      <c r="N188" s="4">
        <f t="shared" si="69"/>
        <v>2</v>
      </c>
      <c r="O188" s="4">
        <f t="shared" si="70"/>
        <v>4</v>
      </c>
      <c r="P188" s="4">
        <f t="shared" si="68"/>
        <v>1</v>
      </c>
      <c r="Q188" s="4" t="str">
        <f t="shared" si="65"/>
        <v/>
      </c>
      <c r="R188" s="4">
        <f t="shared" si="47"/>
        <v>8</v>
      </c>
      <c r="S188" s="4">
        <f t="shared" si="48"/>
        <v>0</v>
      </c>
      <c r="T188" s="4">
        <f t="shared" si="49"/>
        <v>0</v>
      </c>
      <c r="U188" s="4" t="str">
        <f t="shared" si="50"/>
        <v>?</v>
      </c>
      <c r="V188" s="4" t="s">
        <v>181</v>
      </c>
    </row>
    <row r="189" spans="1:22" x14ac:dyDescent="0.35">
      <c r="A189" s="4">
        <v>2</v>
      </c>
      <c r="B189" s="4" t="s">
        <v>98</v>
      </c>
      <c r="C189" s="4">
        <v>6</v>
      </c>
      <c r="D189" s="4">
        <v>7</v>
      </c>
      <c r="K189" s="4" t="s">
        <v>131</v>
      </c>
      <c r="M189" s="4" t="str">
        <f t="shared" ref="M189:M202" si="71">IF(E189-D189&gt;0,E189-D189,"")</f>
        <v/>
      </c>
      <c r="N189" s="4" t="str">
        <f t="shared" si="69"/>
        <v/>
      </c>
      <c r="O189" s="4" t="str">
        <f t="shared" si="70"/>
        <v/>
      </c>
      <c r="P189" s="4" t="str">
        <f t="shared" si="68"/>
        <v/>
      </c>
      <c r="Q189" s="4" t="str">
        <f t="shared" si="65"/>
        <v/>
      </c>
      <c r="R189" s="4">
        <f t="shared" si="47"/>
        <v>0</v>
      </c>
      <c r="S189" s="4">
        <f t="shared" si="48"/>
        <v>0</v>
      </c>
      <c r="T189" s="4" t="str">
        <f t="shared" si="49"/>
        <v>Dead March 8</v>
      </c>
      <c r="U189" s="4">
        <f t="shared" si="50"/>
        <v>0</v>
      </c>
      <c r="V189" s="4" t="s">
        <v>106</v>
      </c>
    </row>
    <row r="190" spans="1:22" x14ac:dyDescent="0.35">
      <c r="A190" s="4">
        <v>2</v>
      </c>
      <c r="B190" s="4" t="s">
        <v>98</v>
      </c>
      <c r="C190" s="4">
        <v>7</v>
      </c>
      <c r="D190" s="4">
        <v>7</v>
      </c>
      <c r="K190" s="4" t="s">
        <v>136</v>
      </c>
      <c r="M190" s="4" t="str">
        <f t="shared" si="71"/>
        <v/>
      </c>
      <c r="N190" s="4" t="str">
        <f t="shared" si="69"/>
        <v/>
      </c>
      <c r="O190" s="4" t="str">
        <f t="shared" si="70"/>
        <v/>
      </c>
      <c r="P190" s="4" t="str">
        <f t="shared" si="68"/>
        <v/>
      </c>
      <c r="Q190" s="4" t="str">
        <f t="shared" si="65"/>
        <v/>
      </c>
      <c r="R190" s="4">
        <f t="shared" si="47"/>
        <v>0</v>
      </c>
      <c r="S190" s="4">
        <f t="shared" si="48"/>
        <v>0</v>
      </c>
      <c r="T190" s="4" t="str">
        <f t="shared" si="49"/>
        <v>Escaped March8</v>
      </c>
      <c r="U190" s="4">
        <f t="shared" si="50"/>
        <v>0</v>
      </c>
      <c r="V190" s="4" t="s">
        <v>97</v>
      </c>
    </row>
    <row r="191" spans="1:22" x14ac:dyDescent="0.35">
      <c r="A191" s="4">
        <v>2</v>
      </c>
      <c r="B191" s="4" t="s">
        <v>98</v>
      </c>
      <c r="C191" s="4">
        <v>8</v>
      </c>
      <c r="D191" s="4">
        <v>7</v>
      </c>
      <c r="K191" s="4" t="s">
        <v>137</v>
      </c>
      <c r="M191" s="4" t="str">
        <f t="shared" si="71"/>
        <v/>
      </c>
      <c r="N191" s="4" t="str">
        <f t="shared" si="69"/>
        <v/>
      </c>
      <c r="O191" s="4" t="str">
        <f t="shared" si="70"/>
        <v/>
      </c>
      <c r="P191" s="4" t="str">
        <f t="shared" si="68"/>
        <v/>
      </c>
      <c r="Q191" s="4" t="str">
        <f t="shared" si="65"/>
        <v/>
      </c>
      <c r="R191" s="4">
        <f t="shared" si="47"/>
        <v>0</v>
      </c>
      <c r="S191" s="4">
        <f t="shared" si="48"/>
        <v>0</v>
      </c>
      <c r="T191" s="4" t="str">
        <f t="shared" si="49"/>
        <v>Escaped March 9</v>
      </c>
      <c r="U191" s="4">
        <f t="shared" si="50"/>
        <v>0</v>
      </c>
      <c r="V191" s="4" t="s">
        <v>97</v>
      </c>
    </row>
    <row r="192" spans="1:22" x14ac:dyDescent="0.35">
      <c r="A192" s="4">
        <v>2</v>
      </c>
      <c r="B192" s="4" t="s">
        <v>98</v>
      </c>
      <c r="C192" s="4">
        <v>9</v>
      </c>
      <c r="D192" s="4">
        <v>1</v>
      </c>
      <c r="E192" s="4">
        <v>2</v>
      </c>
      <c r="F192" s="4">
        <v>4</v>
      </c>
      <c r="G192" s="4">
        <v>7</v>
      </c>
      <c r="H192" s="4">
        <v>14</v>
      </c>
      <c r="K192" s="4" t="s">
        <v>110</v>
      </c>
      <c r="M192" s="4">
        <f t="shared" si="71"/>
        <v>1</v>
      </c>
      <c r="N192" s="4">
        <f t="shared" si="69"/>
        <v>2</v>
      </c>
      <c r="O192" s="4">
        <f t="shared" si="70"/>
        <v>3</v>
      </c>
      <c r="P192" s="4">
        <f t="shared" si="68"/>
        <v>7</v>
      </c>
      <c r="Q192" s="4" t="str">
        <f t="shared" si="65"/>
        <v/>
      </c>
      <c r="R192" s="4">
        <f t="shared" si="47"/>
        <v>13</v>
      </c>
      <c r="S192" s="4">
        <f t="shared" si="48"/>
        <v>0</v>
      </c>
      <c r="T192" s="4" t="str">
        <f t="shared" si="49"/>
        <v>D M 18</v>
      </c>
      <c r="U192" s="4">
        <f t="shared" si="50"/>
        <v>0</v>
      </c>
      <c r="V192" s="4" t="s">
        <v>106</v>
      </c>
    </row>
    <row r="193" spans="1:22" x14ac:dyDescent="0.35">
      <c r="A193" s="4">
        <v>2</v>
      </c>
      <c r="B193" s="4" t="s">
        <v>98</v>
      </c>
      <c r="C193" s="4">
        <v>10</v>
      </c>
      <c r="D193" s="4">
        <v>1</v>
      </c>
      <c r="E193" s="4">
        <v>3</v>
      </c>
      <c r="F193" s="4">
        <v>7</v>
      </c>
      <c r="G193" s="4">
        <v>9</v>
      </c>
      <c r="H193" s="4">
        <v>13</v>
      </c>
      <c r="K193" s="4" t="s">
        <v>110</v>
      </c>
      <c r="M193" s="4">
        <f t="shared" si="71"/>
        <v>2</v>
      </c>
      <c r="N193" s="4">
        <f t="shared" si="69"/>
        <v>4</v>
      </c>
      <c r="O193" s="4">
        <f t="shared" si="70"/>
        <v>2</v>
      </c>
      <c r="P193" s="4">
        <f t="shared" si="68"/>
        <v>4</v>
      </c>
      <c r="Q193" s="4" t="str">
        <f t="shared" si="65"/>
        <v/>
      </c>
      <c r="R193" s="4">
        <f t="shared" si="47"/>
        <v>12</v>
      </c>
      <c r="S193" s="4">
        <f t="shared" si="48"/>
        <v>0</v>
      </c>
      <c r="T193" s="4" t="str">
        <f t="shared" si="49"/>
        <v>D M 18</v>
      </c>
      <c r="U193" s="4">
        <f t="shared" si="50"/>
        <v>0</v>
      </c>
      <c r="V193" s="4" t="s">
        <v>106</v>
      </c>
    </row>
    <row r="194" spans="1:22" x14ac:dyDescent="0.35">
      <c r="A194" s="4">
        <v>2</v>
      </c>
      <c r="B194" s="4" t="s">
        <v>98</v>
      </c>
      <c r="C194" s="4">
        <v>11</v>
      </c>
      <c r="D194" s="4">
        <v>3</v>
      </c>
      <c r="E194" s="4">
        <v>4</v>
      </c>
      <c r="F194" s="4">
        <v>7</v>
      </c>
      <c r="G194" s="4">
        <v>9</v>
      </c>
      <c r="H194" s="4">
        <v>12</v>
      </c>
      <c r="I194" s="4">
        <v>18</v>
      </c>
      <c r="J194" s="4" t="s">
        <v>22</v>
      </c>
      <c r="M194" s="4">
        <f t="shared" si="71"/>
        <v>1</v>
      </c>
      <c r="N194" s="4">
        <f t="shared" si="69"/>
        <v>3</v>
      </c>
      <c r="O194" s="4">
        <f t="shared" si="70"/>
        <v>2</v>
      </c>
      <c r="P194" s="4">
        <f t="shared" si="68"/>
        <v>3</v>
      </c>
      <c r="Q194" s="4">
        <f t="shared" si="65"/>
        <v>6</v>
      </c>
      <c r="R194" s="4">
        <f t="shared" ref="R194:R257" si="72">SUM(M194:Q194)</f>
        <v>15</v>
      </c>
      <c r="S194" s="4" t="str">
        <f t="shared" ref="S194:S257" si="73">J194</f>
        <v>F</v>
      </c>
      <c r="T194" s="4">
        <f t="shared" ref="T194:T257" si="74">K194</f>
        <v>0</v>
      </c>
      <c r="U194" s="4">
        <f t="shared" ref="U194:U257" si="75">L194</f>
        <v>0</v>
      </c>
      <c r="V194" s="4" t="s">
        <v>107</v>
      </c>
    </row>
    <row r="195" spans="1:22" x14ac:dyDescent="0.35">
      <c r="A195" s="4">
        <v>2</v>
      </c>
      <c r="B195" s="4" t="s">
        <v>98</v>
      </c>
      <c r="C195" s="4">
        <v>12</v>
      </c>
      <c r="D195" s="4">
        <v>3</v>
      </c>
      <c r="E195" s="4">
        <v>4</v>
      </c>
      <c r="F195" s="4">
        <v>7</v>
      </c>
      <c r="G195" s="4">
        <v>8</v>
      </c>
      <c r="H195" s="4">
        <v>10</v>
      </c>
      <c r="K195" s="4" t="s">
        <v>110</v>
      </c>
      <c r="M195" s="4">
        <f t="shared" si="71"/>
        <v>1</v>
      </c>
      <c r="N195" s="4">
        <f t="shared" si="69"/>
        <v>3</v>
      </c>
      <c r="O195" s="4">
        <f t="shared" si="70"/>
        <v>1</v>
      </c>
      <c r="P195" s="4">
        <f t="shared" si="68"/>
        <v>2</v>
      </c>
      <c r="Q195" s="4" t="str">
        <f t="shared" si="65"/>
        <v/>
      </c>
      <c r="R195" s="4">
        <f t="shared" si="72"/>
        <v>7</v>
      </c>
      <c r="S195" s="4">
        <f t="shared" si="73"/>
        <v>0</v>
      </c>
      <c r="T195" s="4" t="str">
        <f t="shared" si="74"/>
        <v>D M 18</v>
      </c>
      <c r="U195" s="4">
        <f t="shared" si="75"/>
        <v>0</v>
      </c>
      <c r="V195" s="4" t="s">
        <v>106</v>
      </c>
    </row>
    <row r="196" spans="1:22" x14ac:dyDescent="0.35">
      <c r="A196" s="4">
        <v>2</v>
      </c>
      <c r="B196" s="4" t="s">
        <v>98</v>
      </c>
      <c r="C196" s="4">
        <v>13</v>
      </c>
      <c r="D196" s="4">
        <v>3</v>
      </c>
      <c r="E196" s="4">
        <v>4</v>
      </c>
      <c r="F196" s="4">
        <v>7</v>
      </c>
      <c r="K196" s="4" t="s">
        <v>123</v>
      </c>
      <c r="M196" s="4">
        <f t="shared" si="71"/>
        <v>1</v>
      </c>
      <c r="N196" s="4">
        <f t="shared" si="69"/>
        <v>3</v>
      </c>
      <c r="O196" s="4" t="str">
        <f t="shared" si="70"/>
        <v/>
      </c>
      <c r="P196" s="4" t="str">
        <f t="shared" si="68"/>
        <v/>
      </c>
      <c r="Q196" s="4" t="str">
        <f t="shared" si="65"/>
        <v/>
      </c>
      <c r="R196" s="4">
        <f t="shared" si="72"/>
        <v>4</v>
      </c>
      <c r="S196" s="4">
        <f t="shared" si="73"/>
        <v>0</v>
      </c>
      <c r="T196" s="4" t="str">
        <f t="shared" si="74"/>
        <v>Dead March 10</v>
      </c>
      <c r="U196" s="4">
        <f t="shared" si="75"/>
        <v>0</v>
      </c>
      <c r="V196" s="4" t="s">
        <v>106</v>
      </c>
    </row>
    <row r="197" spans="1:22" x14ac:dyDescent="0.35">
      <c r="A197" s="4">
        <v>2</v>
      </c>
      <c r="B197" s="4" t="s">
        <v>98</v>
      </c>
      <c r="C197" s="4">
        <v>14</v>
      </c>
      <c r="D197" s="4">
        <v>3</v>
      </c>
      <c r="E197" s="4">
        <v>4</v>
      </c>
      <c r="F197" s="4">
        <v>8</v>
      </c>
      <c r="G197" s="4">
        <v>9</v>
      </c>
      <c r="H197" s="4">
        <v>12</v>
      </c>
      <c r="K197" s="4" t="s">
        <v>110</v>
      </c>
      <c r="M197" s="4">
        <f t="shared" si="71"/>
        <v>1</v>
      </c>
      <c r="N197" s="4">
        <f t="shared" si="69"/>
        <v>4</v>
      </c>
      <c r="O197" s="4">
        <f t="shared" si="70"/>
        <v>1</v>
      </c>
      <c r="P197" s="4">
        <f t="shared" si="68"/>
        <v>3</v>
      </c>
      <c r="Q197" s="4" t="str">
        <f t="shared" si="65"/>
        <v/>
      </c>
      <c r="R197" s="4">
        <f t="shared" si="72"/>
        <v>9</v>
      </c>
      <c r="S197" s="4">
        <f t="shared" si="73"/>
        <v>0</v>
      </c>
      <c r="T197" s="4" t="str">
        <f t="shared" si="74"/>
        <v>D M 18</v>
      </c>
      <c r="U197" s="4">
        <f t="shared" si="75"/>
        <v>0</v>
      </c>
      <c r="V197" s="4" t="s">
        <v>106</v>
      </c>
    </row>
    <row r="198" spans="1:22" x14ac:dyDescent="0.35">
      <c r="A198" s="4">
        <v>2</v>
      </c>
      <c r="B198" s="4" t="s">
        <v>98</v>
      </c>
      <c r="C198" s="4">
        <v>15</v>
      </c>
      <c r="D198" s="4">
        <v>3</v>
      </c>
      <c r="E198" s="4">
        <v>4</v>
      </c>
      <c r="F198" s="4">
        <v>7</v>
      </c>
      <c r="G198" s="4">
        <v>8</v>
      </c>
      <c r="H198" s="4">
        <v>12</v>
      </c>
      <c r="K198" s="4" t="s">
        <v>138</v>
      </c>
      <c r="M198" s="4">
        <f t="shared" si="71"/>
        <v>1</v>
      </c>
      <c r="N198" s="4">
        <f t="shared" si="69"/>
        <v>3</v>
      </c>
      <c r="O198" s="4">
        <f t="shared" si="70"/>
        <v>1</v>
      </c>
      <c r="P198" s="4">
        <f t="shared" si="68"/>
        <v>4</v>
      </c>
      <c r="Q198" s="4" t="str">
        <f t="shared" si="65"/>
        <v/>
      </c>
      <c r="R198" s="4">
        <f t="shared" si="72"/>
        <v>9</v>
      </c>
      <c r="S198" s="4">
        <f t="shared" si="73"/>
        <v>0</v>
      </c>
      <c r="T198" s="4" t="str">
        <f t="shared" si="74"/>
        <v>Dead March 12</v>
      </c>
      <c r="U198" s="4">
        <f t="shared" si="75"/>
        <v>0</v>
      </c>
      <c r="V198" s="4" t="s">
        <v>106</v>
      </c>
    </row>
    <row r="199" spans="1:22" x14ac:dyDescent="0.35">
      <c r="A199" s="4">
        <v>2</v>
      </c>
      <c r="B199" s="4" t="s">
        <v>98</v>
      </c>
      <c r="C199" s="4">
        <v>16</v>
      </c>
      <c r="D199" s="4">
        <v>8</v>
      </c>
      <c r="E199" s="4">
        <v>9</v>
      </c>
      <c r="F199" s="4">
        <v>11</v>
      </c>
      <c r="G199" s="4">
        <v>15</v>
      </c>
      <c r="H199" s="4">
        <v>16</v>
      </c>
      <c r="K199" s="4" t="s">
        <v>139</v>
      </c>
      <c r="M199" s="4">
        <f t="shared" si="71"/>
        <v>1</v>
      </c>
      <c r="N199" s="4">
        <f t="shared" si="69"/>
        <v>2</v>
      </c>
      <c r="O199" s="4">
        <f t="shared" si="70"/>
        <v>4</v>
      </c>
      <c r="P199" s="4">
        <f t="shared" si="68"/>
        <v>1</v>
      </c>
      <c r="Q199" s="4" t="str">
        <f t="shared" si="65"/>
        <v/>
      </c>
      <c r="R199" s="4">
        <f t="shared" si="72"/>
        <v>8</v>
      </c>
      <c r="S199" s="4">
        <f t="shared" si="73"/>
        <v>0</v>
      </c>
      <c r="T199" s="4" t="str">
        <f t="shared" si="74"/>
        <v>Dead March 26</v>
      </c>
      <c r="U199" s="4">
        <f t="shared" si="75"/>
        <v>0</v>
      </c>
      <c r="V199" s="4" t="s">
        <v>106</v>
      </c>
    </row>
    <row r="200" spans="1:22" x14ac:dyDescent="0.35">
      <c r="A200" s="4">
        <v>2</v>
      </c>
      <c r="B200" s="4" t="s">
        <v>98</v>
      </c>
      <c r="C200" s="4">
        <v>17</v>
      </c>
      <c r="D200" s="4">
        <v>8</v>
      </c>
      <c r="E200" s="4">
        <v>10</v>
      </c>
      <c r="F200" s="4">
        <v>13</v>
      </c>
      <c r="G200" s="4">
        <v>15</v>
      </c>
      <c r="H200" s="4">
        <v>20</v>
      </c>
      <c r="I200" s="4">
        <v>26</v>
      </c>
      <c r="J200" s="4" t="s">
        <v>15</v>
      </c>
      <c r="M200" s="4">
        <f t="shared" si="71"/>
        <v>2</v>
      </c>
      <c r="N200" s="4">
        <f t="shared" si="69"/>
        <v>3</v>
      </c>
      <c r="O200" s="4">
        <f t="shared" si="70"/>
        <v>2</v>
      </c>
      <c r="P200" s="4">
        <f t="shared" si="68"/>
        <v>5</v>
      </c>
      <c r="Q200" s="4">
        <f t="shared" si="65"/>
        <v>6</v>
      </c>
      <c r="R200" s="4">
        <f t="shared" si="72"/>
        <v>18</v>
      </c>
      <c r="S200" s="4" t="str">
        <f t="shared" si="73"/>
        <v>M</v>
      </c>
      <c r="T200" s="4">
        <f t="shared" si="74"/>
        <v>0</v>
      </c>
      <c r="U200" s="4">
        <f t="shared" si="75"/>
        <v>0</v>
      </c>
      <c r="V200" s="4" t="s">
        <v>107</v>
      </c>
    </row>
    <row r="201" spans="1:22" x14ac:dyDescent="0.35">
      <c r="A201" s="4">
        <v>2</v>
      </c>
      <c r="B201" s="4" t="s">
        <v>98</v>
      </c>
      <c r="C201" s="4">
        <v>18</v>
      </c>
      <c r="D201" s="4">
        <v>8</v>
      </c>
      <c r="E201" s="4">
        <v>10</v>
      </c>
      <c r="F201" s="4">
        <v>12</v>
      </c>
      <c r="G201" s="4">
        <v>15</v>
      </c>
      <c r="K201" s="4" t="s">
        <v>110</v>
      </c>
      <c r="M201" s="4">
        <f t="shared" si="71"/>
        <v>2</v>
      </c>
      <c r="N201" s="4">
        <f t="shared" si="69"/>
        <v>2</v>
      </c>
      <c r="O201" s="4">
        <f t="shared" si="70"/>
        <v>3</v>
      </c>
      <c r="P201" s="4" t="str">
        <f t="shared" si="68"/>
        <v/>
      </c>
      <c r="Q201" s="4" t="str">
        <f t="shared" si="65"/>
        <v/>
      </c>
      <c r="R201" s="4">
        <f t="shared" si="72"/>
        <v>7</v>
      </c>
      <c r="S201" s="4">
        <f t="shared" si="73"/>
        <v>0</v>
      </c>
      <c r="T201" s="4" t="str">
        <f t="shared" si="74"/>
        <v>D M 18</v>
      </c>
      <c r="U201" s="4">
        <f t="shared" si="75"/>
        <v>0</v>
      </c>
      <c r="V201" s="4" t="s">
        <v>106</v>
      </c>
    </row>
    <row r="202" spans="1:22" x14ac:dyDescent="0.35">
      <c r="A202" s="4">
        <v>2</v>
      </c>
      <c r="B202" s="4" t="s">
        <v>98</v>
      </c>
      <c r="C202" s="4">
        <v>19</v>
      </c>
      <c r="D202" s="4">
        <v>8</v>
      </c>
      <c r="E202" s="4">
        <v>10</v>
      </c>
      <c r="F202" s="4">
        <v>12</v>
      </c>
      <c r="H202" s="4">
        <v>15</v>
      </c>
      <c r="K202" s="4" t="s">
        <v>140</v>
      </c>
      <c r="M202" s="4">
        <f t="shared" si="71"/>
        <v>2</v>
      </c>
      <c r="N202" s="4">
        <f>IF(F202-E202&gt;0,F202-E202,"")</f>
        <v>2</v>
      </c>
      <c r="O202" s="4">
        <f>3/2</f>
        <v>1.5</v>
      </c>
      <c r="P202" s="4">
        <f>3/2</f>
        <v>1.5</v>
      </c>
      <c r="Q202" s="4" t="str">
        <f t="shared" ref="Q202:Q233" si="76">IF(I202-H202&gt;0,I202-H202,"")</f>
        <v/>
      </c>
      <c r="R202" s="4">
        <f t="shared" si="72"/>
        <v>7</v>
      </c>
      <c r="S202" s="4">
        <f t="shared" si="73"/>
        <v>0</v>
      </c>
      <c r="T202" s="4" t="str">
        <f t="shared" si="74"/>
        <v>D M 24</v>
      </c>
      <c r="U202" s="4">
        <f t="shared" si="75"/>
        <v>0</v>
      </c>
      <c r="V202" s="4" t="s">
        <v>106</v>
      </c>
    </row>
    <row r="203" spans="1:22" x14ac:dyDescent="0.35">
      <c r="A203" s="4">
        <v>2</v>
      </c>
      <c r="B203" s="4" t="s">
        <v>95</v>
      </c>
      <c r="C203" s="4">
        <v>1</v>
      </c>
      <c r="D203" s="4">
        <v>28</v>
      </c>
      <c r="E203" s="4">
        <v>1</v>
      </c>
      <c r="F203" s="4">
        <v>2</v>
      </c>
      <c r="G203" s="4">
        <v>4</v>
      </c>
      <c r="K203" s="4" t="s">
        <v>160</v>
      </c>
      <c r="M203" s="4">
        <v>2</v>
      </c>
      <c r="N203" s="4">
        <f>IF(F203-E203&gt;0,F203-E203,"")</f>
        <v>1</v>
      </c>
      <c r="O203" s="4">
        <f t="shared" ref="O203:O234" si="77">IF(G203-F203&gt;0,G203-F203,"")</f>
        <v>2</v>
      </c>
      <c r="P203" s="4" t="str">
        <f t="shared" ref="P203:P234" si="78">IF(H203-G203&gt;0,H203-G203,"")</f>
        <v/>
      </c>
      <c r="Q203" s="4" t="str">
        <f t="shared" si="76"/>
        <v/>
      </c>
      <c r="R203" s="4">
        <f t="shared" si="72"/>
        <v>5</v>
      </c>
      <c r="S203" s="4">
        <f t="shared" si="73"/>
        <v>0</v>
      </c>
      <c r="T203" s="4" t="str">
        <f t="shared" si="74"/>
        <v>D M18</v>
      </c>
      <c r="U203" s="4">
        <f t="shared" si="75"/>
        <v>0</v>
      </c>
      <c r="V203" s="4" t="s">
        <v>106</v>
      </c>
    </row>
    <row r="204" spans="1:22" x14ac:dyDescent="0.35">
      <c r="A204" s="4">
        <v>2</v>
      </c>
      <c r="B204" s="4" t="s">
        <v>95</v>
      </c>
      <c r="C204" s="4">
        <v>2</v>
      </c>
      <c r="D204" s="4">
        <v>28</v>
      </c>
      <c r="E204" s="4">
        <v>29</v>
      </c>
      <c r="F204" s="4">
        <v>2</v>
      </c>
      <c r="G204" s="4">
        <v>4</v>
      </c>
      <c r="H204" s="4">
        <v>8</v>
      </c>
      <c r="K204" s="4" t="s">
        <v>161</v>
      </c>
      <c r="M204" s="4">
        <f>IF(E204-D204&gt;0,E204-D204,"")</f>
        <v>1</v>
      </c>
      <c r="N204" s="4">
        <v>2</v>
      </c>
      <c r="O204" s="4">
        <f t="shared" si="77"/>
        <v>2</v>
      </c>
      <c r="P204" s="4">
        <f t="shared" si="78"/>
        <v>4</v>
      </c>
      <c r="Q204" s="4" t="str">
        <f t="shared" si="76"/>
        <v/>
      </c>
      <c r="R204" s="4">
        <f t="shared" si="72"/>
        <v>9</v>
      </c>
      <c r="S204" s="4">
        <f t="shared" si="73"/>
        <v>0</v>
      </c>
      <c r="T204" s="4" t="str">
        <f t="shared" si="74"/>
        <v>D M 14</v>
      </c>
      <c r="U204" s="4">
        <f t="shared" si="75"/>
        <v>0</v>
      </c>
      <c r="V204" s="4" t="s">
        <v>106</v>
      </c>
    </row>
    <row r="205" spans="1:22" x14ac:dyDescent="0.35">
      <c r="A205" s="4">
        <v>2</v>
      </c>
      <c r="B205" s="4" t="s">
        <v>95</v>
      </c>
      <c r="C205" s="4">
        <v>3</v>
      </c>
      <c r="D205" s="4">
        <v>1</v>
      </c>
      <c r="F205" s="4">
        <v>4</v>
      </c>
      <c r="G205" s="4">
        <v>7</v>
      </c>
      <c r="H205" s="4">
        <v>8</v>
      </c>
      <c r="K205" s="4" t="s">
        <v>162</v>
      </c>
      <c r="M205" s="4">
        <f>3/2</f>
        <v>1.5</v>
      </c>
      <c r="N205" s="4">
        <f>3/2</f>
        <v>1.5</v>
      </c>
      <c r="O205" s="4">
        <f t="shared" si="77"/>
        <v>3</v>
      </c>
      <c r="P205" s="4">
        <f t="shared" si="78"/>
        <v>1</v>
      </c>
      <c r="Q205" s="4" t="str">
        <f t="shared" si="76"/>
        <v/>
      </c>
      <c r="R205" s="4">
        <f t="shared" si="72"/>
        <v>7</v>
      </c>
      <c r="S205" s="4">
        <f t="shared" si="73"/>
        <v>0</v>
      </c>
      <c r="T205" s="4" t="str">
        <f t="shared" si="74"/>
        <v>D M14</v>
      </c>
      <c r="U205" s="4">
        <f t="shared" si="75"/>
        <v>0</v>
      </c>
      <c r="V205" s="4" t="s">
        <v>106</v>
      </c>
    </row>
    <row r="206" spans="1:22" x14ac:dyDescent="0.35">
      <c r="A206" s="4">
        <v>2</v>
      </c>
      <c r="B206" s="4" t="s">
        <v>95</v>
      </c>
      <c r="C206" s="4">
        <v>4</v>
      </c>
      <c r="D206" s="4">
        <v>28</v>
      </c>
      <c r="E206" s="4">
        <v>1</v>
      </c>
      <c r="F206" s="4">
        <v>2</v>
      </c>
      <c r="G206" s="4">
        <v>4</v>
      </c>
      <c r="H206" s="4">
        <v>10</v>
      </c>
      <c r="I206" s="4">
        <v>16</v>
      </c>
      <c r="J206" s="4" t="s">
        <v>22</v>
      </c>
      <c r="M206" s="4">
        <v>2</v>
      </c>
      <c r="N206" s="4">
        <f t="shared" ref="N206:N225" si="79">IF(F206-E206&gt;0,F206-E206,"")</f>
        <v>1</v>
      </c>
      <c r="O206" s="4">
        <f t="shared" si="77"/>
        <v>2</v>
      </c>
      <c r="P206" s="4">
        <f t="shared" si="78"/>
        <v>6</v>
      </c>
      <c r="Q206" s="4">
        <f t="shared" si="76"/>
        <v>6</v>
      </c>
      <c r="R206" s="4">
        <f t="shared" si="72"/>
        <v>17</v>
      </c>
      <c r="S206" s="4" t="str">
        <f t="shared" si="73"/>
        <v>F</v>
      </c>
      <c r="T206" s="4">
        <f t="shared" si="74"/>
        <v>0</v>
      </c>
      <c r="U206" s="4">
        <f t="shared" si="75"/>
        <v>0</v>
      </c>
      <c r="V206" s="4" t="s">
        <v>107</v>
      </c>
    </row>
    <row r="207" spans="1:22" x14ac:dyDescent="0.35">
      <c r="A207" s="4">
        <v>2</v>
      </c>
      <c r="B207" s="4" t="s">
        <v>95</v>
      </c>
      <c r="C207" s="4">
        <v>5</v>
      </c>
      <c r="D207" s="4">
        <v>28</v>
      </c>
      <c r="E207" s="4">
        <v>1</v>
      </c>
      <c r="K207" s="4" t="s">
        <v>163</v>
      </c>
      <c r="M207" s="4">
        <v>2</v>
      </c>
      <c r="N207" s="4" t="str">
        <f t="shared" si="79"/>
        <v/>
      </c>
      <c r="O207" s="4" t="str">
        <f t="shared" si="77"/>
        <v/>
      </c>
      <c r="P207" s="4" t="str">
        <f t="shared" si="78"/>
        <v/>
      </c>
      <c r="Q207" s="4" t="str">
        <f t="shared" si="76"/>
        <v/>
      </c>
      <c r="R207" s="4">
        <f t="shared" si="72"/>
        <v>2</v>
      </c>
      <c r="S207" s="4">
        <f t="shared" si="73"/>
        <v>0</v>
      </c>
      <c r="T207" s="4" t="str">
        <f t="shared" si="74"/>
        <v>E M3</v>
      </c>
      <c r="U207" s="4">
        <f t="shared" si="75"/>
        <v>0</v>
      </c>
      <c r="V207" s="4" t="s">
        <v>97</v>
      </c>
    </row>
    <row r="208" spans="1:22" x14ac:dyDescent="0.35">
      <c r="A208" s="4">
        <v>2</v>
      </c>
      <c r="B208" s="4" t="s">
        <v>95</v>
      </c>
      <c r="C208" s="4">
        <v>6</v>
      </c>
      <c r="D208" s="4">
        <v>29</v>
      </c>
      <c r="E208" s="4">
        <v>1</v>
      </c>
      <c r="F208" s="4">
        <v>4</v>
      </c>
      <c r="G208" s="4">
        <v>7</v>
      </c>
      <c r="H208" s="4">
        <v>9</v>
      </c>
      <c r="K208" s="4" t="s">
        <v>110</v>
      </c>
      <c r="M208" s="4">
        <v>1</v>
      </c>
      <c r="N208" s="4">
        <f t="shared" si="79"/>
        <v>3</v>
      </c>
      <c r="O208" s="4">
        <f t="shared" si="77"/>
        <v>3</v>
      </c>
      <c r="P208" s="4">
        <f t="shared" si="78"/>
        <v>2</v>
      </c>
      <c r="Q208" s="4" t="str">
        <f t="shared" si="76"/>
        <v/>
      </c>
      <c r="R208" s="4">
        <f t="shared" si="72"/>
        <v>9</v>
      </c>
      <c r="S208" s="4">
        <f t="shared" si="73"/>
        <v>0</v>
      </c>
      <c r="T208" s="4" t="str">
        <f t="shared" si="74"/>
        <v>D M 18</v>
      </c>
      <c r="U208" s="4">
        <f t="shared" si="75"/>
        <v>0</v>
      </c>
      <c r="V208" s="4" t="s">
        <v>106</v>
      </c>
    </row>
    <row r="209" spans="1:22" x14ac:dyDescent="0.35">
      <c r="A209" s="4">
        <v>2</v>
      </c>
      <c r="B209" s="4" t="s">
        <v>95</v>
      </c>
      <c r="C209" s="4">
        <v>7</v>
      </c>
      <c r="D209" s="4">
        <v>29</v>
      </c>
      <c r="E209" s="4">
        <v>1</v>
      </c>
      <c r="F209" s="4">
        <v>4</v>
      </c>
      <c r="G209" s="4">
        <v>7</v>
      </c>
      <c r="H209" s="4">
        <v>9</v>
      </c>
      <c r="K209" s="4" t="s">
        <v>162</v>
      </c>
      <c r="M209" s="4">
        <v>1</v>
      </c>
      <c r="N209" s="4">
        <f t="shared" si="79"/>
        <v>3</v>
      </c>
      <c r="O209" s="4">
        <f t="shared" si="77"/>
        <v>3</v>
      </c>
      <c r="P209" s="4">
        <f t="shared" si="78"/>
        <v>2</v>
      </c>
      <c r="Q209" s="4" t="str">
        <f t="shared" si="76"/>
        <v/>
      </c>
      <c r="R209" s="4">
        <f t="shared" si="72"/>
        <v>9</v>
      </c>
      <c r="S209" s="4">
        <f t="shared" si="73"/>
        <v>0</v>
      </c>
      <c r="T209" s="4" t="str">
        <f t="shared" si="74"/>
        <v>D M14</v>
      </c>
      <c r="U209" s="4">
        <f t="shared" si="75"/>
        <v>0</v>
      </c>
      <c r="V209" s="4" t="s">
        <v>106</v>
      </c>
    </row>
    <row r="210" spans="1:22" x14ac:dyDescent="0.35">
      <c r="A210" s="4">
        <v>2</v>
      </c>
      <c r="B210" s="4" t="s">
        <v>95</v>
      </c>
      <c r="C210" s="4">
        <v>8</v>
      </c>
      <c r="D210" s="4">
        <v>7</v>
      </c>
      <c r="E210" s="4">
        <v>10</v>
      </c>
      <c r="F210" s="4">
        <v>12</v>
      </c>
      <c r="K210" s="4" t="s">
        <v>164</v>
      </c>
      <c r="M210" s="4">
        <f>IF(E210-D210&gt;0,E210-D210,"")</f>
        <v>3</v>
      </c>
      <c r="N210" s="4">
        <f t="shared" si="79"/>
        <v>2</v>
      </c>
      <c r="O210" s="4" t="str">
        <f t="shared" si="77"/>
        <v/>
      </c>
      <c r="P210" s="4" t="str">
        <f t="shared" si="78"/>
        <v/>
      </c>
      <c r="Q210" s="4" t="str">
        <f t="shared" si="76"/>
        <v/>
      </c>
      <c r="R210" s="4">
        <f t="shared" si="72"/>
        <v>5</v>
      </c>
      <c r="S210" s="4">
        <f t="shared" si="73"/>
        <v>0</v>
      </c>
      <c r="T210" s="4" t="str">
        <f t="shared" si="74"/>
        <v>E M 19</v>
      </c>
      <c r="U210" s="4">
        <f t="shared" si="75"/>
        <v>0</v>
      </c>
      <c r="V210" s="4" t="s">
        <v>97</v>
      </c>
    </row>
    <row r="211" spans="1:22" x14ac:dyDescent="0.35">
      <c r="A211" s="4">
        <v>2</v>
      </c>
      <c r="B211" s="4" t="s">
        <v>95</v>
      </c>
      <c r="C211" s="4">
        <v>9</v>
      </c>
      <c r="D211" s="4">
        <v>29</v>
      </c>
      <c r="E211" s="4">
        <v>1</v>
      </c>
      <c r="K211" s="4" t="s">
        <v>165</v>
      </c>
      <c r="M211" s="4">
        <v>1</v>
      </c>
      <c r="N211" s="4" t="str">
        <f t="shared" si="79"/>
        <v/>
      </c>
      <c r="O211" s="4" t="str">
        <f t="shared" si="77"/>
        <v/>
      </c>
      <c r="P211" s="4" t="str">
        <f t="shared" si="78"/>
        <v/>
      </c>
      <c r="Q211" s="4" t="str">
        <f t="shared" si="76"/>
        <v/>
      </c>
      <c r="R211" s="4">
        <f t="shared" si="72"/>
        <v>1</v>
      </c>
      <c r="S211" s="4">
        <f t="shared" si="73"/>
        <v>0</v>
      </c>
      <c r="T211" s="4" t="str">
        <f t="shared" si="74"/>
        <v>D M3</v>
      </c>
      <c r="U211" s="4">
        <f t="shared" si="75"/>
        <v>0</v>
      </c>
      <c r="V211" s="4" t="s">
        <v>106</v>
      </c>
    </row>
    <row r="212" spans="1:22" x14ac:dyDescent="0.35">
      <c r="A212" s="4">
        <v>2</v>
      </c>
      <c r="B212" s="4" t="s">
        <v>95</v>
      </c>
      <c r="C212" s="4">
        <v>10</v>
      </c>
      <c r="D212" s="4">
        <v>29</v>
      </c>
      <c r="E212" s="4">
        <v>1</v>
      </c>
      <c r="F212" s="4">
        <v>2</v>
      </c>
      <c r="G212" s="4">
        <v>4</v>
      </c>
      <c r="H212" s="4">
        <v>7</v>
      </c>
      <c r="K212" s="4" t="s">
        <v>110</v>
      </c>
      <c r="M212" s="4">
        <v>1</v>
      </c>
      <c r="N212" s="4">
        <f t="shared" si="79"/>
        <v>1</v>
      </c>
      <c r="O212" s="4">
        <f t="shared" si="77"/>
        <v>2</v>
      </c>
      <c r="P212" s="4">
        <f t="shared" si="78"/>
        <v>3</v>
      </c>
      <c r="Q212" s="4" t="str">
        <f t="shared" si="76"/>
        <v/>
      </c>
      <c r="R212" s="4">
        <f t="shared" si="72"/>
        <v>7</v>
      </c>
      <c r="S212" s="4">
        <f t="shared" si="73"/>
        <v>0</v>
      </c>
      <c r="T212" s="4" t="str">
        <f t="shared" si="74"/>
        <v>D M 18</v>
      </c>
      <c r="U212" s="4">
        <f t="shared" si="75"/>
        <v>0</v>
      </c>
      <c r="V212" s="4" t="s">
        <v>106</v>
      </c>
    </row>
    <row r="213" spans="1:22" x14ac:dyDescent="0.35">
      <c r="A213" s="4">
        <v>2</v>
      </c>
      <c r="B213" s="4" t="s">
        <v>95</v>
      </c>
      <c r="C213" s="4">
        <v>11</v>
      </c>
      <c r="D213" s="4">
        <v>7</v>
      </c>
      <c r="E213" s="4">
        <v>9</v>
      </c>
      <c r="F213" s="4">
        <v>12</v>
      </c>
      <c r="K213" s="4" t="s">
        <v>166</v>
      </c>
      <c r="M213" s="4">
        <f t="shared" ref="M213:M223" si="80">IF(E213-D213&gt;0,E213-D213,"")</f>
        <v>2</v>
      </c>
      <c r="N213" s="4">
        <f t="shared" si="79"/>
        <v>3</v>
      </c>
      <c r="O213" s="4" t="str">
        <f t="shared" si="77"/>
        <v/>
      </c>
      <c r="P213" s="4" t="str">
        <f t="shared" si="78"/>
        <v/>
      </c>
      <c r="Q213" s="4" t="str">
        <f t="shared" si="76"/>
        <v/>
      </c>
      <c r="R213" s="4">
        <f t="shared" si="72"/>
        <v>5</v>
      </c>
      <c r="S213" s="4">
        <f t="shared" si="73"/>
        <v>0</v>
      </c>
      <c r="T213" s="4" t="str">
        <f t="shared" si="74"/>
        <v>D M 13</v>
      </c>
      <c r="U213" s="4">
        <f t="shared" si="75"/>
        <v>0</v>
      </c>
      <c r="V213" s="4" t="s">
        <v>106</v>
      </c>
    </row>
    <row r="214" spans="1:22" x14ac:dyDescent="0.35">
      <c r="A214" s="4">
        <v>2</v>
      </c>
      <c r="B214" s="4" t="s">
        <v>95</v>
      </c>
      <c r="C214" s="4">
        <v>12</v>
      </c>
      <c r="D214" s="4">
        <v>1</v>
      </c>
      <c r="E214" s="4">
        <v>2</v>
      </c>
      <c r="F214" s="4">
        <v>4</v>
      </c>
      <c r="G214" s="4">
        <v>7</v>
      </c>
      <c r="H214" s="4">
        <v>9</v>
      </c>
      <c r="I214" s="4">
        <v>14</v>
      </c>
      <c r="J214" s="4" t="s">
        <v>15</v>
      </c>
      <c r="M214" s="4">
        <f t="shared" si="80"/>
        <v>1</v>
      </c>
      <c r="N214" s="4">
        <f t="shared" si="79"/>
        <v>2</v>
      </c>
      <c r="O214" s="4">
        <f t="shared" si="77"/>
        <v>3</v>
      </c>
      <c r="P214" s="4">
        <f t="shared" si="78"/>
        <v>2</v>
      </c>
      <c r="Q214" s="4">
        <f t="shared" si="76"/>
        <v>5</v>
      </c>
      <c r="R214" s="4">
        <f t="shared" si="72"/>
        <v>13</v>
      </c>
      <c r="S214" s="4" t="str">
        <f t="shared" si="73"/>
        <v>M</v>
      </c>
      <c r="T214" s="4">
        <f t="shared" si="74"/>
        <v>0</v>
      </c>
      <c r="U214" s="4">
        <f t="shared" si="75"/>
        <v>0</v>
      </c>
      <c r="V214" s="4" t="s">
        <v>107</v>
      </c>
    </row>
    <row r="215" spans="1:22" x14ac:dyDescent="0.35">
      <c r="A215" s="4">
        <v>2</v>
      </c>
      <c r="B215" s="4" t="s">
        <v>95</v>
      </c>
      <c r="C215" s="4">
        <v>13</v>
      </c>
      <c r="D215" s="4">
        <v>1</v>
      </c>
      <c r="E215" s="4">
        <v>2</v>
      </c>
      <c r="F215" s="4">
        <v>4</v>
      </c>
      <c r="G215" s="4">
        <v>7</v>
      </c>
      <c r="H215" s="4">
        <v>9</v>
      </c>
      <c r="I215" s="4">
        <v>16</v>
      </c>
      <c r="J215" s="4" t="s">
        <v>15</v>
      </c>
      <c r="M215" s="4">
        <f t="shared" si="80"/>
        <v>1</v>
      </c>
      <c r="N215" s="4">
        <f t="shared" si="79"/>
        <v>2</v>
      </c>
      <c r="O215" s="4">
        <f t="shared" si="77"/>
        <v>3</v>
      </c>
      <c r="P215" s="4">
        <f t="shared" si="78"/>
        <v>2</v>
      </c>
      <c r="Q215" s="4">
        <f t="shared" si="76"/>
        <v>7</v>
      </c>
      <c r="R215" s="4">
        <f t="shared" si="72"/>
        <v>15</v>
      </c>
      <c r="S215" s="4" t="str">
        <f t="shared" si="73"/>
        <v>M</v>
      </c>
      <c r="T215" s="4">
        <f t="shared" si="74"/>
        <v>0</v>
      </c>
      <c r="U215" s="4">
        <f t="shared" si="75"/>
        <v>0</v>
      </c>
      <c r="V215" s="4" t="s">
        <v>107</v>
      </c>
    </row>
    <row r="216" spans="1:22" x14ac:dyDescent="0.35">
      <c r="A216" s="4">
        <v>2</v>
      </c>
      <c r="B216" s="4" t="s">
        <v>95</v>
      </c>
      <c r="C216" s="4">
        <v>14</v>
      </c>
      <c r="D216" s="4">
        <v>3</v>
      </c>
      <c r="E216" s="4">
        <v>4</v>
      </c>
      <c r="F216" s="4">
        <v>7</v>
      </c>
      <c r="G216" s="4">
        <v>8</v>
      </c>
      <c r="H216" s="4">
        <v>10</v>
      </c>
      <c r="K216" s="4" t="s">
        <v>110</v>
      </c>
      <c r="M216" s="4">
        <f t="shared" si="80"/>
        <v>1</v>
      </c>
      <c r="N216" s="4">
        <f t="shared" si="79"/>
        <v>3</v>
      </c>
      <c r="O216" s="4">
        <f t="shared" si="77"/>
        <v>1</v>
      </c>
      <c r="P216" s="4">
        <f t="shared" si="78"/>
        <v>2</v>
      </c>
      <c r="Q216" s="4" t="str">
        <f t="shared" si="76"/>
        <v/>
      </c>
      <c r="R216" s="4">
        <f t="shared" si="72"/>
        <v>7</v>
      </c>
      <c r="S216" s="4">
        <f t="shared" si="73"/>
        <v>0</v>
      </c>
      <c r="T216" s="4" t="str">
        <f t="shared" si="74"/>
        <v>D M 18</v>
      </c>
      <c r="U216" s="4">
        <f t="shared" si="75"/>
        <v>0</v>
      </c>
      <c r="V216" s="4" t="s">
        <v>106</v>
      </c>
    </row>
    <row r="217" spans="1:22" x14ac:dyDescent="0.35">
      <c r="A217" s="4">
        <v>2</v>
      </c>
      <c r="B217" s="4" t="s">
        <v>95</v>
      </c>
      <c r="C217" s="4">
        <v>15</v>
      </c>
      <c r="D217" s="4">
        <v>3</v>
      </c>
      <c r="E217" s="4">
        <v>4</v>
      </c>
      <c r="F217" s="4">
        <v>7</v>
      </c>
      <c r="G217" s="4">
        <v>9</v>
      </c>
      <c r="H217" s="4">
        <v>10</v>
      </c>
      <c r="K217" s="4" t="s">
        <v>161</v>
      </c>
      <c r="M217" s="4">
        <f t="shared" si="80"/>
        <v>1</v>
      </c>
      <c r="N217" s="4">
        <f t="shared" si="79"/>
        <v>3</v>
      </c>
      <c r="O217" s="4">
        <f t="shared" si="77"/>
        <v>2</v>
      </c>
      <c r="P217" s="4">
        <f t="shared" si="78"/>
        <v>1</v>
      </c>
      <c r="Q217" s="4" t="str">
        <f t="shared" si="76"/>
        <v/>
      </c>
      <c r="R217" s="4">
        <f t="shared" si="72"/>
        <v>7</v>
      </c>
      <c r="S217" s="4">
        <f t="shared" si="73"/>
        <v>0</v>
      </c>
      <c r="T217" s="4" t="str">
        <f t="shared" si="74"/>
        <v>D M 14</v>
      </c>
      <c r="U217" s="4">
        <f t="shared" si="75"/>
        <v>0</v>
      </c>
      <c r="V217" s="4" t="s">
        <v>106</v>
      </c>
    </row>
    <row r="218" spans="1:22" x14ac:dyDescent="0.35">
      <c r="A218" s="4">
        <v>2</v>
      </c>
      <c r="B218" s="4" t="s">
        <v>95</v>
      </c>
      <c r="C218" s="4">
        <v>16</v>
      </c>
      <c r="D218" s="4">
        <v>7</v>
      </c>
      <c r="E218" s="4">
        <v>8</v>
      </c>
      <c r="K218" s="4" t="s">
        <v>169</v>
      </c>
      <c r="M218" s="4">
        <f t="shared" si="80"/>
        <v>1</v>
      </c>
      <c r="N218" s="4" t="str">
        <f t="shared" si="79"/>
        <v/>
      </c>
      <c r="O218" s="4" t="str">
        <f t="shared" si="77"/>
        <v/>
      </c>
      <c r="P218" s="4" t="str">
        <f t="shared" si="78"/>
        <v/>
      </c>
      <c r="Q218" s="4" t="str">
        <f t="shared" si="76"/>
        <v/>
      </c>
      <c r="R218" s="4">
        <f t="shared" si="72"/>
        <v>1</v>
      </c>
      <c r="S218" s="4">
        <f t="shared" si="73"/>
        <v>0</v>
      </c>
      <c r="T218" s="4" t="str">
        <f t="shared" si="74"/>
        <v>D M11</v>
      </c>
      <c r="U218" s="4">
        <f t="shared" si="75"/>
        <v>0</v>
      </c>
      <c r="V218" s="4" t="s">
        <v>106</v>
      </c>
    </row>
    <row r="219" spans="1:22" x14ac:dyDescent="0.35">
      <c r="A219" s="4">
        <v>2</v>
      </c>
      <c r="B219" s="4" t="s">
        <v>95</v>
      </c>
      <c r="C219" s="4">
        <v>17</v>
      </c>
      <c r="D219" s="4">
        <v>8</v>
      </c>
      <c r="E219" s="4">
        <v>9</v>
      </c>
      <c r="F219" s="4">
        <v>11</v>
      </c>
      <c r="K219" s="4" t="s">
        <v>170</v>
      </c>
      <c r="M219" s="4">
        <f t="shared" si="80"/>
        <v>1</v>
      </c>
      <c r="N219" s="4">
        <f t="shared" si="79"/>
        <v>2</v>
      </c>
      <c r="O219" s="4" t="str">
        <f t="shared" si="77"/>
        <v/>
      </c>
      <c r="P219" s="4" t="str">
        <f t="shared" si="78"/>
        <v/>
      </c>
      <c r="Q219" s="4" t="str">
        <f t="shared" si="76"/>
        <v/>
      </c>
      <c r="R219" s="4">
        <f t="shared" si="72"/>
        <v>3</v>
      </c>
      <c r="S219" s="4">
        <f t="shared" si="73"/>
        <v>0</v>
      </c>
      <c r="T219" s="4" t="str">
        <f t="shared" si="74"/>
        <v>D M16</v>
      </c>
      <c r="U219" s="4">
        <f t="shared" si="75"/>
        <v>0</v>
      </c>
      <c r="V219" s="4" t="s">
        <v>106</v>
      </c>
    </row>
    <row r="220" spans="1:22" x14ac:dyDescent="0.35">
      <c r="A220" s="4">
        <v>2</v>
      </c>
      <c r="B220" s="4" t="s">
        <v>95</v>
      </c>
      <c r="C220" s="4">
        <v>19</v>
      </c>
      <c r="D220" s="4">
        <v>8</v>
      </c>
      <c r="E220" s="4">
        <v>10</v>
      </c>
      <c r="K220" s="4" t="s">
        <v>169</v>
      </c>
      <c r="M220" s="4">
        <f t="shared" si="80"/>
        <v>2</v>
      </c>
      <c r="N220" s="4" t="str">
        <f t="shared" si="79"/>
        <v/>
      </c>
      <c r="O220" s="4" t="str">
        <f t="shared" si="77"/>
        <v/>
      </c>
      <c r="P220" s="4" t="str">
        <f t="shared" si="78"/>
        <v/>
      </c>
      <c r="Q220" s="4" t="str">
        <f t="shared" si="76"/>
        <v/>
      </c>
      <c r="R220" s="4">
        <f t="shared" si="72"/>
        <v>2</v>
      </c>
      <c r="S220" s="4">
        <f t="shared" si="73"/>
        <v>0</v>
      </c>
      <c r="T220" s="4" t="str">
        <f t="shared" si="74"/>
        <v>D M11</v>
      </c>
      <c r="U220" s="4">
        <f t="shared" si="75"/>
        <v>0</v>
      </c>
      <c r="V220" s="4" t="s">
        <v>106</v>
      </c>
    </row>
    <row r="221" spans="1:22" x14ac:dyDescent="0.35">
      <c r="A221" s="4">
        <v>2</v>
      </c>
      <c r="B221" s="4" t="s">
        <v>95</v>
      </c>
      <c r="C221" s="4">
        <v>20</v>
      </c>
      <c r="D221" s="4">
        <v>8</v>
      </c>
      <c r="E221" s="4">
        <v>10</v>
      </c>
      <c r="F221" s="4">
        <v>12</v>
      </c>
      <c r="G221" s="4">
        <v>16</v>
      </c>
      <c r="K221" s="4" t="s">
        <v>110</v>
      </c>
      <c r="M221" s="4">
        <f t="shared" si="80"/>
        <v>2</v>
      </c>
      <c r="N221" s="4">
        <f t="shared" si="79"/>
        <v>2</v>
      </c>
      <c r="O221" s="4">
        <f t="shared" si="77"/>
        <v>4</v>
      </c>
      <c r="P221" s="4" t="str">
        <f t="shared" si="78"/>
        <v/>
      </c>
      <c r="Q221" s="4" t="str">
        <f t="shared" si="76"/>
        <v/>
      </c>
      <c r="R221" s="4">
        <f t="shared" si="72"/>
        <v>8</v>
      </c>
      <c r="S221" s="4">
        <f t="shared" si="73"/>
        <v>0</v>
      </c>
      <c r="T221" s="4" t="str">
        <f t="shared" si="74"/>
        <v>D M 18</v>
      </c>
      <c r="U221" s="4">
        <f t="shared" si="75"/>
        <v>0</v>
      </c>
      <c r="V221" s="4" t="s">
        <v>106</v>
      </c>
    </row>
    <row r="222" spans="1:22" x14ac:dyDescent="0.35">
      <c r="A222" s="4">
        <v>2</v>
      </c>
      <c r="B222" s="4" t="s">
        <v>95</v>
      </c>
      <c r="C222" s="4">
        <v>21</v>
      </c>
      <c r="K222" s="4" t="s">
        <v>171</v>
      </c>
      <c r="M222" s="4" t="str">
        <f t="shared" si="80"/>
        <v/>
      </c>
      <c r="N222" s="4" t="str">
        <f t="shared" si="79"/>
        <v/>
      </c>
      <c r="O222" s="4" t="str">
        <f t="shared" si="77"/>
        <v/>
      </c>
      <c r="P222" s="4" t="str">
        <f t="shared" si="78"/>
        <v/>
      </c>
      <c r="Q222" s="4" t="str">
        <f t="shared" si="76"/>
        <v/>
      </c>
      <c r="R222" s="4">
        <f t="shared" si="72"/>
        <v>0</v>
      </c>
      <c r="S222" s="4">
        <f t="shared" si="73"/>
        <v>0</v>
      </c>
      <c r="T222" s="4" t="str">
        <f t="shared" si="74"/>
        <v>EM9?</v>
      </c>
      <c r="U222" s="4">
        <f t="shared" si="75"/>
        <v>0</v>
      </c>
      <c r="V222" s="4" t="s">
        <v>97</v>
      </c>
    </row>
    <row r="223" spans="1:22" x14ac:dyDescent="0.35">
      <c r="A223" s="4">
        <v>2</v>
      </c>
      <c r="B223" s="4" t="s">
        <v>95</v>
      </c>
      <c r="C223" s="7" t="s">
        <v>167</v>
      </c>
      <c r="D223" s="4">
        <v>3</v>
      </c>
      <c r="E223" s="4">
        <v>4</v>
      </c>
      <c r="F223" s="4">
        <v>8</v>
      </c>
      <c r="G223" s="4">
        <v>11</v>
      </c>
      <c r="K223" s="4" t="s">
        <v>168</v>
      </c>
      <c r="M223" s="4">
        <f t="shared" si="80"/>
        <v>1</v>
      </c>
      <c r="N223" s="4">
        <f t="shared" si="79"/>
        <v>4</v>
      </c>
      <c r="O223" s="4">
        <f t="shared" si="77"/>
        <v>3</v>
      </c>
      <c r="P223" s="4" t="str">
        <f t="shared" si="78"/>
        <v/>
      </c>
      <c r="Q223" s="4" t="str">
        <f t="shared" si="76"/>
        <v/>
      </c>
      <c r="R223" s="4">
        <f t="shared" si="72"/>
        <v>8</v>
      </c>
      <c r="S223" s="4">
        <f t="shared" si="73"/>
        <v>0</v>
      </c>
      <c r="T223" s="4" t="str">
        <f t="shared" si="74"/>
        <v>D M 16</v>
      </c>
      <c r="U223" s="4">
        <f t="shared" si="75"/>
        <v>0</v>
      </c>
      <c r="V223" s="4" t="s">
        <v>106</v>
      </c>
    </row>
    <row r="224" spans="1:22" x14ac:dyDescent="0.35">
      <c r="A224" s="4">
        <v>2</v>
      </c>
      <c r="B224" s="4" t="s">
        <v>94</v>
      </c>
      <c r="C224" s="4">
        <v>1</v>
      </c>
      <c r="D224" s="4">
        <v>28</v>
      </c>
      <c r="E224" s="4">
        <v>1</v>
      </c>
      <c r="F224" s="4">
        <v>3</v>
      </c>
      <c r="G224" s="4">
        <v>7</v>
      </c>
      <c r="H224" s="4">
        <v>9</v>
      </c>
      <c r="I224" s="4">
        <v>15</v>
      </c>
      <c r="J224" s="4" t="s">
        <v>15</v>
      </c>
      <c r="M224" s="4">
        <v>2</v>
      </c>
      <c r="N224" s="4">
        <f t="shared" si="79"/>
        <v>2</v>
      </c>
      <c r="O224" s="4">
        <f t="shared" si="77"/>
        <v>4</v>
      </c>
      <c r="P224" s="4">
        <f t="shared" si="78"/>
        <v>2</v>
      </c>
      <c r="Q224" s="4">
        <f t="shared" si="76"/>
        <v>6</v>
      </c>
      <c r="R224" s="4">
        <f t="shared" si="72"/>
        <v>16</v>
      </c>
      <c r="S224" s="4" t="str">
        <f t="shared" si="73"/>
        <v>M</v>
      </c>
      <c r="T224" s="4">
        <f t="shared" si="74"/>
        <v>0</v>
      </c>
      <c r="U224" s="4">
        <f t="shared" si="75"/>
        <v>0</v>
      </c>
      <c r="V224" s="4" t="s">
        <v>107</v>
      </c>
    </row>
    <row r="225" spans="1:22" x14ac:dyDescent="0.35">
      <c r="A225" s="4">
        <v>2</v>
      </c>
      <c r="B225" s="4" t="s">
        <v>94</v>
      </c>
      <c r="C225" s="4">
        <v>2</v>
      </c>
      <c r="D225" s="4">
        <v>28</v>
      </c>
      <c r="E225" s="4">
        <v>1</v>
      </c>
      <c r="F225" s="4">
        <v>3</v>
      </c>
      <c r="G225" s="4">
        <v>7</v>
      </c>
      <c r="H225" s="4">
        <v>9</v>
      </c>
      <c r="K225" s="4" t="s">
        <v>110</v>
      </c>
      <c r="M225" s="4">
        <v>2</v>
      </c>
      <c r="N225" s="4">
        <f t="shared" si="79"/>
        <v>2</v>
      </c>
      <c r="O225" s="4">
        <f t="shared" si="77"/>
        <v>4</v>
      </c>
      <c r="P225" s="4">
        <f t="shared" si="78"/>
        <v>2</v>
      </c>
      <c r="Q225" s="4" t="str">
        <f t="shared" si="76"/>
        <v/>
      </c>
      <c r="R225" s="4">
        <f t="shared" si="72"/>
        <v>10</v>
      </c>
      <c r="S225" s="4">
        <f t="shared" si="73"/>
        <v>0</v>
      </c>
      <c r="T225" s="4" t="str">
        <f t="shared" si="74"/>
        <v>D M 18</v>
      </c>
      <c r="U225" s="4">
        <f t="shared" si="75"/>
        <v>0</v>
      </c>
      <c r="V225" s="4" t="s">
        <v>106</v>
      </c>
    </row>
    <row r="226" spans="1:22" x14ac:dyDescent="0.35">
      <c r="A226" s="4">
        <v>2</v>
      </c>
      <c r="B226" s="4" t="s">
        <v>94</v>
      </c>
      <c r="C226" s="4">
        <v>3</v>
      </c>
      <c r="D226" s="4">
        <v>28</v>
      </c>
      <c r="E226" s="4">
        <v>29</v>
      </c>
      <c r="F226" s="4">
        <v>1</v>
      </c>
      <c r="K226" s="4" t="s">
        <v>141</v>
      </c>
      <c r="M226" s="4">
        <f>IF(E226-D226&gt;0,E226-D226,"")</f>
        <v>1</v>
      </c>
      <c r="N226" s="4">
        <v>1</v>
      </c>
      <c r="O226" s="4" t="str">
        <f t="shared" si="77"/>
        <v/>
      </c>
      <c r="P226" s="4" t="str">
        <f t="shared" si="78"/>
        <v/>
      </c>
      <c r="Q226" s="4" t="str">
        <f t="shared" si="76"/>
        <v/>
      </c>
      <c r="R226" s="4">
        <f t="shared" si="72"/>
        <v>2</v>
      </c>
      <c r="S226" s="4">
        <f t="shared" si="73"/>
        <v>0</v>
      </c>
      <c r="T226" s="4" t="str">
        <f t="shared" si="74"/>
        <v>Dead March 2</v>
      </c>
      <c r="U226" s="4">
        <f t="shared" si="75"/>
        <v>0</v>
      </c>
      <c r="V226" s="4" t="s">
        <v>106</v>
      </c>
    </row>
    <row r="227" spans="1:22" x14ac:dyDescent="0.35">
      <c r="A227" s="4">
        <v>2</v>
      </c>
      <c r="B227" s="4" t="s">
        <v>94</v>
      </c>
      <c r="C227" s="4">
        <v>4</v>
      </c>
      <c r="D227" s="4">
        <v>28</v>
      </c>
      <c r="E227" s="4">
        <v>1</v>
      </c>
      <c r="F227" s="4">
        <v>2</v>
      </c>
      <c r="G227" s="4">
        <v>4</v>
      </c>
      <c r="H227" s="4">
        <v>7</v>
      </c>
      <c r="I227" s="4">
        <v>15</v>
      </c>
      <c r="J227" s="4" t="s">
        <v>15</v>
      </c>
      <c r="M227" s="4">
        <v>2</v>
      </c>
      <c r="N227" s="4">
        <f t="shared" ref="N227:N243" si="81">IF(F227-E227&gt;0,F227-E227,"")</f>
        <v>1</v>
      </c>
      <c r="O227" s="4">
        <f t="shared" si="77"/>
        <v>2</v>
      </c>
      <c r="P227" s="4">
        <f t="shared" si="78"/>
        <v>3</v>
      </c>
      <c r="Q227" s="4">
        <f t="shared" si="76"/>
        <v>8</v>
      </c>
      <c r="R227" s="4">
        <f t="shared" si="72"/>
        <v>16</v>
      </c>
      <c r="S227" s="4" t="str">
        <f t="shared" si="73"/>
        <v>M</v>
      </c>
      <c r="T227" s="4">
        <f t="shared" si="74"/>
        <v>0</v>
      </c>
      <c r="U227" s="4">
        <f t="shared" si="75"/>
        <v>0</v>
      </c>
      <c r="V227" s="4" t="s">
        <v>107</v>
      </c>
    </row>
    <row r="228" spans="1:22" x14ac:dyDescent="0.35">
      <c r="A228" s="4">
        <v>2</v>
      </c>
      <c r="B228" s="4" t="s">
        <v>94</v>
      </c>
      <c r="C228" s="4">
        <v>5</v>
      </c>
      <c r="D228" s="4">
        <v>29</v>
      </c>
      <c r="E228" s="4">
        <v>1</v>
      </c>
      <c r="F228" s="4">
        <v>4</v>
      </c>
      <c r="G228" s="4">
        <v>7</v>
      </c>
      <c r="H228" s="4">
        <v>10</v>
      </c>
      <c r="K228" s="4" t="s">
        <v>110</v>
      </c>
      <c r="M228" s="4">
        <v>1</v>
      </c>
      <c r="N228" s="4">
        <f t="shared" si="81"/>
        <v>3</v>
      </c>
      <c r="O228" s="4">
        <f t="shared" si="77"/>
        <v>3</v>
      </c>
      <c r="P228" s="4">
        <f t="shared" si="78"/>
        <v>3</v>
      </c>
      <c r="Q228" s="4" t="str">
        <f t="shared" si="76"/>
        <v/>
      </c>
      <c r="R228" s="4">
        <f t="shared" si="72"/>
        <v>10</v>
      </c>
      <c r="S228" s="4">
        <f t="shared" si="73"/>
        <v>0</v>
      </c>
      <c r="T228" s="4" t="str">
        <f t="shared" si="74"/>
        <v>D M 18</v>
      </c>
      <c r="U228" s="4">
        <f t="shared" si="75"/>
        <v>0</v>
      </c>
      <c r="V228" s="4" t="s">
        <v>106</v>
      </c>
    </row>
    <row r="229" spans="1:22" x14ac:dyDescent="0.35">
      <c r="A229" s="4">
        <v>2</v>
      </c>
      <c r="B229" s="4" t="s">
        <v>94</v>
      </c>
      <c r="C229" s="4">
        <v>6</v>
      </c>
      <c r="D229" s="4">
        <v>29</v>
      </c>
      <c r="K229" s="4" t="s">
        <v>142</v>
      </c>
      <c r="M229" s="4" t="str">
        <f>IF(E229-D229&gt;0,E229-D229,"")</f>
        <v/>
      </c>
      <c r="N229" s="4" t="str">
        <f t="shared" si="81"/>
        <v/>
      </c>
      <c r="O229" s="4" t="str">
        <f t="shared" si="77"/>
        <v/>
      </c>
      <c r="P229" s="4" t="str">
        <f t="shared" si="78"/>
        <v/>
      </c>
      <c r="Q229" s="4" t="str">
        <f t="shared" si="76"/>
        <v/>
      </c>
      <c r="R229" s="4">
        <f t="shared" si="72"/>
        <v>0</v>
      </c>
      <c r="S229" s="4">
        <f t="shared" si="73"/>
        <v>0</v>
      </c>
      <c r="T229" s="4" t="str">
        <f t="shared" si="74"/>
        <v>D M 3</v>
      </c>
      <c r="U229" s="4">
        <f t="shared" si="75"/>
        <v>0</v>
      </c>
      <c r="V229" s="4" t="s">
        <v>106</v>
      </c>
    </row>
    <row r="230" spans="1:22" x14ac:dyDescent="0.35">
      <c r="A230" s="4">
        <v>2</v>
      </c>
      <c r="B230" s="4" t="s">
        <v>94</v>
      </c>
      <c r="C230" s="4">
        <v>7</v>
      </c>
      <c r="D230" s="4">
        <v>29</v>
      </c>
      <c r="K230" s="4" t="s">
        <v>143</v>
      </c>
      <c r="M230" s="4" t="str">
        <f>IF(E230-D230&gt;0,E230-D230,"")</f>
        <v/>
      </c>
      <c r="N230" s="4" t="str">
        <f t="shared" si="81"/>
        <v/>
      </c>
      <c r="O230" s="4" t="str">
        <f t="shared" si="77"/>
        <v/>
      </c>
      <c r="P230" s="4" t="str">
        <f t="shared" si="78"/>
        <v/>
      </c>
      <c r="Q230" s="4" t="str">
        <f t="shared" si="76"/>
        <v/>
      </c>
      <c r="R230" s="4">
        <f t="shared" si="72"/>
        <v>0</v>
      </c>
      <c r="S230" s="4">
        <f t="shared" si="73"/>
        <v>0</v>
      </c>
      <c r="T230" s="4" t="str">
        <f t="shared" si="74"/>
        <v>Escape March 1</v>
      </c>
      <c r="U230" s="4">
        <f t="shared" si="75"/>
        <v>0</v>
      </c>
      <c r="V230" s="4" t="s">
        <v>97</v>
      </c>
    </row>
    <row r="231" spans="1:22" x14ac:dyDescent="0.35">
      <c r="A231" s="4">
        <v>2</v>
      </c>
      <c r="B231" s="4" t="s">
        <v>94</v>
      </c>
      <c r="C231" s="4">
        <v>8</v>
      </c>
      <c r="D231" s="4">
        <v>29</v>
      </c>
      <c r="E231" s="4">
        <v>1</v>
      </c>
      <c r="F231" s="4">
        <v>3</v>
      </c>
      <c r="G231" s="4">
        <v>7</v>
      </c>
      <c r="K231" s="4" t="s">
        <v>110</v>
      </c>
      <c r="M231" s="4">
        <v>1</v>
      </c>
      <c r="N231" s="4">
        <f t="shared" si="81"/>
        <v>2</v>
      </c>
      <c r="O231" s="4">
        <f t="shared" si="77"/>
        <v>4</v>
      </c>
      <c r="P231" s="4" t="str">
        <f t="shared" si="78"/>
        <v/>
      </c>
      <c r="Q231" s="4" t="str">
        <f t="shared" si="76"/>
        <v/>
      </c>
      <c r="R231" s="4">
        <f t="shared" si="72"/>
        <v>7</v>
      </c>
      <c r="S231" s="4">
        <f t="shared" si="73"/>
        <v>0</v>
      </c>
      <c r="T231" s="4" t="str">
        <f t="shared" si="74"/>
        <v>D M 18</v>
      </c>
      <c r="U231" s="4">
        <f t="shared" si="75"/>
        <v>0</v>
      </c>
      <c r="V231" s="4" t="s">
        <v>106</v>
      </c>
    </row>
    <row r="232" spans="1:22" x14ac:dyDescent="0.35">
      <c r="A232" s="4">
        <v>2</v>
      </c>
      <c r="B232" s="4" t="s">
        <v>94</v>
      </c>
      <c r="C232" s="4">
        <v>9</v>
      </c>
      <c r="D232" s="4">
        <v>29</v>
      </c>
      <c r="E232" s="4">
        <v>1</v>
      </c>
      <c r="F232" s="4">
        <v>4</v>
      </c>
      <c r="G232" s="4">
        <v>7</v>
      </c>
      <c r="H232" s="4">
        <v>8</v>
      </c>
      <c r="K232" s="4" t="s">
        <v>110</v>
      </c>
      <c r="M232" s="4">
        <v>1</v>
      </c>
      <c r="N232" s="4">
        <f t="shared" si="81"/>
        <v>3</v>
      </c>
      <c r="O232" s="4">
        <f t="shared" si="77"/>
        <v>3</v>
      </c>
      <c r="P232" s="4">
        <f t="shared" si="78"/>
        <v>1</v>
      </c>
      <c r="Q232" s="4" t="str">
        <f t="shared" si="76"/>
        <v/>
      </c>
      <c r="R232" s="4">
        <f t="shared" si="72"/>
        <v>8</v>
      </c>
      <c r="S232" s="4">
        <f t="shared" si="73"/>
        <v>0</v>
      </c>
      <c r="T232" s="4" t="str">
        <f t="shared" si="74"/>
        <v>D M 18</v>
      </c>
      <c r="U232" s="4">
        <f t="shared" si="75"/>
        <v>0</v>
      </c>
      <c r="V232" s="4" t="s">
        <v>106</v>
      </c>
    </row>
    <row r="233" spans="1:22" x14ac:dyDescent="0.35">
      <c r="A233" s="4">
        <v>2</v>
      </c>
      <c r="B233" s="4" t="s">
        <v>94</v>
      </c>
      <c r="C233" s="4">
        <v>10</v>
      </c>
      <c r="D233" s="4">
        <v>29</v>
      </c>
      <c r="K233" s="4" t="s">
        <v>141</v>
      </c>
      <c r="M233" s="4" t="str">
        <f t="shared" ref="M233:M244" si="82">IF(E233-D233&gt;0,E233-D233,"")</f>
        <v/>
      </c>
      <c r="N233" s="4" t="str">
        <f t="shared" si="81"/>
        <v/>
      </c>
      <c r="O233" s="4" t="str">
        <f t="shared" si="77"/>
        <v/>
      </c>
      <c r="P233" s="4" t="str">
        <f t="shared" si="78"/>
        <v/>
      </c>
      <c r="Q233" s="4" t="str">
        <f t="shared" si="76"/>
        <v/>
      </c>
      <c r="R233" s="4">
        <f t="shared" si="72"/>
        <v>0</v>
      </c>
      <c r="S233" s="4">
        <f t="shared" si="73"/>
        <v>0</v>
      </c>
      <c r="T233" s="4" t="str">
        <f t="shared" si="74"/>
        <v>Dead March 2</v>
      </c>
      <c r="U233" s="4">
        <f t="shared" si="75"/>
        <v>0</v>
      </c>
      <c r="V233" s="4" t="s">
        <v>106</v>
      </c>
    </row>
    <row r="234" spans="1:22" x14ac:dyDescent="0.35">
      <c r="A234" s="4">
        <v>2</v>
      </c>
      <c r="B234" s="4" t="s">
        <v>94</v>
      </c>
      <c r="C234" s="4">
        <v>11</v>
      </c>
      <c r="D234" s="4">
        <v>1</v>
      </c>
      <c r="E234" s="4">
        <v>2</v>
      </c>
      <c r="F234" s="4">
        <v>7</v>
      </c>
      <c r="G234" s="4">
        <v>8</v>
      </c>
      <c r="H234" s="4">
        <v>12</v>
      </c>
      <c r="K234" s="4" t="s">
        <v>110</v>
      </c>
      <c r="M234" s="4">
        <f t="shared" si="82"/>
        <v>1</v>
      </c>
      <c r="N234" s="4">
        <f t="shared" si="81"/>
        <v>5</v>
      </c>
      <c r="O234" s="4">
        <f t="shared" si="77"/>
        <v>1</v>
      </c>
      <c r="P234" s="4">
        <f t="shared" si="78"/>
        <v>4</v>
      </c>
      <c r="Q234" s="4" t="str">
        <f t="shared" ref="Q234:Q265" si="83">IF(I234-H234&gt;0,I234-H234,"")</f>
        <v/>
      </c>
      <c r="R234" s="4">
        <f t="shared" si="72"/>
        <v>11</v>
      </c>
      <c r="S234" s="4">
        <f t="shared" si="73"/>
        <v>0</v>
      </c>
      <c r="T234" s="4" t="str">
        <f t="shared" si="74"/>
        <v>D M 18</v>
      </c>
      <c r="U234" s="4">
        <f t="shared" si="75"/>
        <v>0</v>
      </c>
      <c r="V234" s="4" t="s">
        <v>106</v>
      </c>
    </row>
    <row r="235" spans="1:22" x14ac:dyDescent="0.35">
      <c r="A235" s="4">
        <v>2</v>
      </c>
      <c r="B235" s="4" t="s">
        <v>94</v>
      </c>
      <c r="C235" s="4">
        <v>12</v>
      </c>
      <c r="D235" s="4">
        <v>1</v>
      </c>
      <c r="K235" s="4" t="s">
        <v>144</v>
      </c>
      <c r="M235" s="4" t="str">
        <f t="shared" si="82"/>
        <v/>
      </c>
      <c r="N235" s="4" t="str">
        <f t="shared" si="81"/>
        <v/>
      </c>
      <c r="O235" s="4" t="str">
        <f t="shared" ref="O235:O266" si="84">IF(G235-F235&gt;0,G235-F235,"")</f>
        <v/>
      </c>
      <c r="P235" s="4" t="str">
        <f t="shared" ref="P235:P266" si="85">IF(H235-G235&gt;0,H235-G235,"")</f>
        <v/>
      </c>
      <c r="Q235" s="4" t="str">
        <f t="shared" si="83"/>
        <v/>
      </c>
      <c r="R235" s="4">
        <f t="shared" si="72"/>
        <v>0</v>
      </c>
      <c r="S235" s="4">
        <f t="shared" si="73"/>
        <v>0</v>
      </c>
      <c r="T235" s="4" t="str">
        <f t="shared" si="74"/>
        <v>Escape March 2</v>
      </c>
      <c r="U235" s="4">
        <f t="shared" si="75"/>
        <v>0</v>
      </c>
      <c r="V235" s="4" t="s">
        <v>97</v>
      </c>
    </row>
    <row r="236" spans="1:22" x14ac:dyDescent="0.35">
      <c r="A236" s="4">
        <v>2</v>
      </c>
      <c r="B236" s="4" t="s">
        <v>94</v>
      </c>
      <c r="C236" s="4">
        <v>13</v>
      </c>
      <c r="D236" s="4">
        <v>1</v>
      </c>
      <c r="E236" s="4">
        <v>2</v>
      </c>
      <c r="F236" s="4">
        <v>4</v>
      </c>
      <c r="G236" s="4">
        <v>7</v>
      </c>
      <c r="H236" s="4">
        <v>13</v>
      </c>
      <c r="I236" s="4">
        <v>22</v>
      </c>
      <c r="J236" s="4" t="s">
        <v>22</v>
      </c>
      <c r="M236" s="4">
        <f t="shared" si="82"/>
        <v>1</v>
      </c>
      <c r="N236" s="4">
        <f t="shared" si="81"/>
        <v>2</v>
      </c>
      <c r="O236" s="4">
        <f t="shared" si="84"/>
        <v>3</v>
      </c>
      <c r="P236" s="4">
        <f t="shared" si="85"/>
        <v>6</v>
      </c>
      <c r="Q236" s="4">
        <f t="shared" si="83"/>
        <v>9</v>
      </c>
      <c r="R236" s="4">
        <f t="shared" si="72"/>
        <v>21</v>
      </c>
      <c r="S236" s="4" t="str">
        <f t="shared" si="73"/>
        <v>F</v>
      </c>
      <c r="T236" s="4">
        <f t="shared" si="74"/>
        <v>0</v>
      </c>
      <c r="U236" s="4">
        <f t="shared" si="75"/>
        <v>0</v>
      </c>
      <c r="V236" s="4" t="s">
        <v>107</v>
      </c>
    </row>
    <row r="237" spans="1:22" x14ac:dyDescent="0.35">
      <c r="A237" s="4">
        <v>2</v>
      </c>
      <c r="B237" s="4" t="s">
        <v>94</v>
      </c>
      <c r="C237" s="4">
        <v>14</v>
      </c>
      <c r="D237" s="4">
        <v>1</v>
      </c>
      <c r="E237" s="4">
        <v>2</v>
      </c>
      <c r="K237" s="4" t="s">
        <v>145</v>
      </c>
      <c r="M237" s="4">
        <f t="shared" si="82"/>
        <v>1</v>
      </c>
      <c r="N237" s="4" t="str">
        <f t="shared" si="81"/>
        <v/>
      </c>
      <c r="O237" s="4" t="str">
        <f t="shared" si="84"/>
        <v/>
      </c>
      <c r="P237" s="4" t="str">
        <f t="shared" si="85"/>
        <v/>
      </c>
      <c r="Q237" s="4" t="str">
        <f t="shared" si="83"/>
        <v/>
      </c>
      <c r="R237" s="4">
        <f t="shared" si="72"/>
        <v>1</v>
      </c>
      <c r="S237" s="4">
        <f t="shared" si="73"/>
        <v>0</v>
      </c>
      <c r="T237" s="4" t="str">
        <f t="shared" si="74"/>
        <v>Escape March 4</v>
      </c>
      <c r="U237" s="4">
        <f t="shared" si="75"/>
        <v>0</v>
      </c>
      <c r="V237" s="4" t="s">
        <v>97</v>
      </c>
    </row>
    <row r="238" spans="1:22" x14ac:dyDescent="0.35">
      <c r="A238" s="4">
        <v>2</v>
      </c>
      <c r="B238" s="4" t="s">
        <v>94</v>
      </c>
      <c r="C238" s="4">
        <v>15</v>
      </c>
      <c r="D238" s="4">
        <v>1</v>
      </c>
      <c r="E238" s="4">
        <v>3</v>
      </c>
      <c r="F238" s="4">
        <v>4</v>
      </c>
      <c r="K238" s="4" t="s">
        <v>146</v>
      </c>
      <c r="M238" s="4">
        <f t="shared" si="82"/>
        <v>2</v>
      </c>
      <c r="N238" s="4">
        <f t="shared" si="81"/>
        <v>1</v>
      </c>
      <c r="O238" s="4" t="str">
        <f t="shared" si="84"/>
        <v/>
      </c>
      <c r="P238" s="4" t="str">
        <f t="shared" si="85"/>
        <v/>
      </c>
      <c r="Q238" s="4" t="str">
        <f t="shared" si="83"/>
        <v/>
      </c>
      <c r="R238" s="4">
        <f t="shared" si="72"/>
        <v>3</v>
      </c>
      <c r="S238" s="4">
        <f t="shared" si="73"/>
        <v>0</v>
      </c>
      <c r="T238" s="4" t="str">
        <f t="shared" si="74"/>
        <v>Escape March 7</v>
      </c>
      <c r="U238" s="4">
        <f t="shared" si="75"/>
        <v>0</v>
      </c>
      <c r="V238" s="4" t="s">
        <v>97</v>
      </c>
    </row>
    <row r="239" spans="1:22" x14ac:dyDescent="0.35">
      <c r="A239" s="4">
        <v>2</v>
      </c>
      <c r="B239" s="4" t="s">
        <v>94</v>
      </c>
      <c r="C239" s="7" t="s">
        <v>147</v>
      </c>
      <c r="D239" s="4">
        <v>7</v>
      </c>
      <c r="E239" s="4">
        <v>9</v>
      </c>
      <c r="F239" s="4">
        <v>10</v>
      </c>
      <c r="G239" s="4">
        <v>11</v>
      </c>
      <c r="H239" s="4">
        <v>12</v>
      </c>
      <c r="K239" s="4" t="s">
        <v>148</v>
      </c>
      <c r="M239" s="4">
        <f t="shared" si="82"/>
        <v>2</v>
      </c>
      <c r="N239" s="4">
        <f t="shared" si="81"/>
        <v>1</v>
      </c>
      <c r="O239" s="4">
        <f t="shared" si="84"/>
        <v>1</v>
      </c>
      <c r="P239" s="4">
        <f t="shared" si="85"/>
        <v>1</v>
      </c>
      <c r="Q239" s="4" t="str">
        <f t="shared" si="83"/>
        <v/>
      </c>
      <c r="R239" s="4">
        <f t="shared" si="72"/>
        <v>5</v>
      </c>
      <c r="S239" s="4">
        <f t="shared" si="73"/>
        <v>0</v>
      </c>
      <c r="T239" s="4" t="str">
        <f t="shared" si="74"/>
        <v>E M 14</v>
      </c>
      <c r="U239" s="4">
        <f t="shared" si="75"/>
        <v>0</v>
      </c>
      <c r="V239" s="4" t="s">
        <v>97</v>
      </c>
    </row>
    <row r="240" spans="1:22" x14ac:dyDescent="0.35">
      <c r="A240" s="4">
        <v>2</v>
      </c>
      <c r="B240" s="4" t="s">
        <v>94</v>
      </c>
      <c r="C240" s="7" t="s">
        <v>150</v>
      </c>
      <c r="D240" s="4">
        <v>7</v>
      </c>
      <c r="E240" s="4">
        <v>8</v>
      </c>
      <c r="F240" s="4">
        <v>10</v>
      </c>
      <c r="G240" s="4">
        <v>12</v>
      </c>
      <c r="H240" s="4">
        <v>15</v>
      </c>
      <c r="K240" s="4" t="s">
        <v>117</v>
      </c>
      <c r="M240" s="4">
        <f t="shared" si="82"/>
        <v>1</v>
      </c>
      <c r="N240" s="4">
        <f t="shared" si="81"/>
        <v>2</v>
      </c>
      <c r="O240" s="4">
        <f t="shared" si="84"/>
        <v>2</v>
      </c>
      <c r="P240" s="4">
        <f t="shared" si="85"/>
        <v>3</v>
      </c>
      <c r="Q240" s="4" t="str">
        <f t="shared" si="83"/>
        <v/>
      </c>
      <c r="R240" s="4">
        <f t="shared" si="72"/>
        <v>8</v>
      </c>
      <c r="S240" s="4">
        <f t="shared" si="73"/>
        <v>0</v>
      </c>
      <c r="T240" s="4" t="str">
        <f t="shared" si="74"/>
        <v>D M 22</v>
      </c>
      <c r="U240" s="4">
        <f t="shared" si="75"/>
        <v>0</v>
      </c>
      <c r="V240" s="4" t="s">
        <v>106</v>
      </c>
    </row>
    <row r="241" spans="1:22" x14ac:dyDescent="0.35">
      <c r="A241" s="4">
        <v>2</v>
      </c>
      <c r="B241" s="4" t="s">
        <v>94</v>
      </c>
      <c r="C241" s="7" t="s">
        <v>3</v>
      </c>
      <c r="D241" s="4">
        <v>7</v>
      </c>
      <c r="E241" s="4">
        <v>9</v>
      </c>
      <c r="F241" s="4">
        <v>11</v>
      </c>
      <c r="G241" s="4">
        <v>15</v>
      </c>
      <c r="H241" s="4">
        <v>17</v>
      </c>
      <c r="I241" s="4">
        <v>22</v>
      </c>
      <c r="J241" s="4" t="s">
        <v>22</v>
      </c>
      <c r="M241" s="4">
        <f t="shared" si="82"/>
        <v>2</v>
      </c>
      <c r="N241" s="4">
        <f t="shared" si="81"/>
        <v>2</v>
      </c>
      <c r="O241" s="4">
        <f t="shared" si="84"/>
        <v>4</v>
      </c>
      <c r="P241" s="4">
        <f t="shared" si="85"/>
        <v>2</v>
      </c>
      <c r="Q241" s="4">
        <f t="shared" si="83"/>
        <v>5</v>
      </c>
      <c r="R241" s="4">
        <f t="shared" si="72"/>
        <v>15</v>
      </c>
      <c r="S241" s="4" t="str">
        <f t="shared" si="73"/>
        <v>F</v>
      </c>
      <c r="T241" s="4">
        <f t="shared" si="74"/>
        <v>0</v>
      </c>
      <c r="U241" s="4">
        <f t="shared" si="75"/>
        <v>0</v>
      </c>
      <c r="V241" s="4" t="s">
        <v>107</v>
      </c>
    </row>
    <row r="242" spans="1:22" x14ac:dyDescent="0.35">
      <c r="A242" s="4">
        <v>2</v>
      </c>
      <c r="B242" s="4" t="s">
        <v>94</v>
      </c>
      <c r="C242" s="7" t="s">
        <v>149</v>
      </c>
      <c r="D242" s="4">
        <v>7</v>
      </c>
      <c r="K242" s="4" t="s">
        <v>128</v>
      </c>
      <c r="M242" s="4" t="str">
        <f t="shared" si="82"/>
        <v/>
      </c>
      <c r="N242" s="4" t="str">
        <f t="shared" si="81"/>
        <v/>
      </c>
      <c r="O242" s="4" t="str">
        <f t="shared" si="84"/>
        <v/>
      </c>
      <c r="P242" s="4" t="str">
        <f t="shared" si="85"/>
        <v/>
      </c>
      <c r="Q242" s="4" t="str">
        <f t="shared" si="83"/>
        <v/>
      </c>
      <c r="R242" s="4">
        <f t="shared" si="72"/>
        <v>0</v>
      </c>
      <c r="S242" s="4">
        <f t="shared" si="73"/>
        <v>0</v>
      </c>
      <c r="T242" s="4" t="str">
        <f t="shared" si="74"/>
        <v>Escape March 8</v>
      </c>
      <c r="U242" s="4">
        <f t="shared" si="75"/>
        <v>0</v>
      </c>
      <c r="V242" s="4" t="s">
        <v>97</v>
      </c>
    </row>
    <row r="243" spans="1:22" x14ac:dyDescent="0.35">
      <c r="A243" s="4">
        <v>2</v>
      </c>
      <c r="B243" s="4" t="s">
        <v>92</v>
      </c>
      <c r="C243" s="4">
        <v>1</v>
      </c>
      <c r="D243" s="4">
        <v>7</v>
      </c>
      <c r="E243" s="4">
        <v>8</v>
      </c>
      <c r="F243" s="4">
        <v>11</v>
      </c>
      <c r="G243" s="4">
        <v>14</v>
      </c>
      <c r="H243" s="4">
        <v>18</v>
      </c>
      <c r="I243" s="4">
        <v>23</v>
      </c>
      <c r="J243" s="4" t="s">
        <v>22</v>
      </c>
      <c r="L243" s="4" t="s">
        <v>109</v>
      </c>
      <c r="M243" s="4">
        <f t="shared" si="82"/>
        <v>1</v>
      </c>
      <c r="N243" s="4">
        <f t="shared" si="81"/>
        <v>3</v>
      </c>
      <c r="O243" s="4">
        <f t="shared" si="84"/>
        <v>3</v>
      </c>
      <c r="P243" s="4">
        <f t="shared" si="85"/>
        <v>4</v>
      </c>
      <c r="Q243" s="4">
        <f t="shared" si="83"/>
        <v>5</v>
      </c>
      <c r="R243" s="4">
        <f t="shared" si="72"/>
        <v>16</v>
      </c>
      <c r="S243" s="4" t="str">
        <f t="shared" si="73"/>
        <v>F</v>
      </c>
      <c r="T243" s="4">
        <f t="shared" si="74"/>
        <v>0</v>
      </c>
      <c r="U243" s="4" t="str">
        <f t="shared" si="75"/>
        <v>"Ephestia changed Wd/Mon March 2 for all treat. , u=unknown cohort (was bulk rear w letter) , (set up more Summer) , (-new dishes R)" above this section, and "If I cant find a bug, I write E (date)? And keep for another day to be sure -If fold on agar, wipe w/ swab in 95%ethanol - replace Ephestia if moldy - bugs like to hide on mesh, under Ephestia" below this section</v>
      </c>
      <c r="V243" s="4" t="s">
        <v>107</v>
      </c>
    </row>
    <row r="244" spans="1:22" x14ac:dyDescent="0.35">
      <c r="A244" s="4">
        <v>2</v>
      </c>
      <c r="B244" s="4" t="s">
        <v>92</v>
      </c>
      <c r="C244" s="4">
        <v>2</v>
      </c>
      <c r="D244" s="4">
        <v>28</v>
      </c>
      <c r="E244" s="4">
        <v>29</v>
      </c>
      <c r="F244" s="4">
        <v>3</v>
      </c>
      <c r="G244" s="4">
        <v>7</v>
      </c>
      <c r="H244" s="4">
        <v>8</v>
      </c>
      <c r="K244" s="4" t="s">
        <v>110</v>
      </c>
      <c r="M244" s="4">
        <f t="shared" si="82"/>
        <v>1</v>
      </c>
      <c r="N244" s="4">
        <v>3</v>
      </c>
      <c r="O244" s="4">
        <f t="shared" si="84"/>
        <v>4</v>
      </c>
      <c r="P244" s="4">
        <f t="shared" si="85"/>
        <v>1</v>
      </c>
      <c r="Q244" s="4" t="str">
        <f t="shared" si="83"/>
        <v/>
      </c>
      <c r="R244" s="4">
        <f t="shared" si="72"/>
        <v>9</v>
      </c>
      <c r="S244" s="4">
        <f t="shared" si="73"/>
        <v>0</v>
      </c>
      <c r="T244" s="4" t="str">
        <f t="shared" si="74"/>
        <v>D M 18</v>
      </c>
      <c r="U244" s="4">
        <f t="shared" si="75"/>
        <v>0</v>
      </c>
      <c r="V244" s="4" t="s">
        <v>106</v>
      </c>
    </row>
    <row r="245" spans="1:22" x14ac:dyDescent="0.35">
      <c r="A245" s="4">
        <v>2</v>
      </c>
      <c r="B245" s="4" t="s">
        <v>92</v>
      </c>
      <c r="C245" s="4">
        <v>3</v>
      </c>
      <c r="D245" s="4">
        <v>29</v>
      </c>
      <c r="E245" s="4">
        <v>2</v>
      </c>
      <c r="F245" s="4">
        <v>4</v>
      </c>
      <c r="G245" s="4">
        <v>8</v>
      </c>
      <c r="K245" s="4" t="s">
        <v>111</v>
      </c>
      <c r="L245" s="4" t="s">
        <v>112</v>
      </c>
      <c r="M245" s="4">
        <v>2</v>
      </c>
      <c r="N245" s="4">
        <f t="shared" ref="N245:N258" si="86">IF(F245-E245&gt;0,F245-E245,"")</f>
        <v>2</v>
      </c>
      <c r="O245" s="4">
        <f t="shared" si="84"/>
        <v>4</v>
      </c>
      <c r="P245" s="4" t="str">
        <f t="shared" si="85"/>
        <v/>
      </c>
      <c r="Q245" s="4" t="str">
        <f t="shared" si="83"/>
        <v/>
      </c>
      <c r="R245" s="4">
        <f t="shared" si="72"/>
        <v>8</v>
      </c>
      <c r="S245" s="4">
        <f t="shared" si="73"/>
        <v>0</v>
      </c>
      <c r="T245" s="4" t="str">
        <f t="shared" si="74"/>
        <v>D M 11</v>
      </c>
      <c r="U245" s="4" t="str">
        <f t="shared" si="75"/>
        <v>doenst say "D M 11" on paper</v>
      </c>
      <c r="V245" s="4" t="s">
        <v>106</v>
      </c>
    </row>
    <row r="246" spans="1:22" x14ac:dyDescent="0.35">
      <c r="A246" s="4">
        <v>2</v>
      </c>
      <c r="B246" s="4" t="s">
        <v>92</v>
      </c>
      <c r="C246" s="4">
        <v>4</v>
      </c>
      <c r="D246" s="4">
        <v>29</v>
      </c>
      <c r="E246" s="4">
        <v>2</v>
      </c>
      <c r="F246" s="4">
        <v>4</v>
      </c>
      <c r="G246" s="4">
        <v>8</v>
      </c>
      <c r="H246" s="4">
        <v>11</v>
      </c>
      <c r="I246" s="4">
        <v>17</v>
      </c>
      <c r="J246" s="4" t="s">
        <v>22</v>
      </c>
      <c r="M246" s="4">
        <v>2</v>
      </c>
      <c r="N246" s="4">
        <f t="shared" si="86"/>
        <v>2</v>
      </c>
      <c r="O246" s="4">
        <f t="shared" si="84"/>
        <v>4</v>
      </c>
      <c r="P246" s="4">
        <f t="shared" si="85"/>
        <v>3</v>
      </c>
      <c r="Q246" s="4">
        <f t="shared" si="83"/>
        <v>6</v>
      </c>
      <c r="R246" s="4">
        <f t="shared" si="72"/>
        <v>17</v>
      </c>
      <c r="S246" s="4" t="str">
        <f t="shared" si="73"/>
        <v>F</v>
      </c>
      <c r="T246" s="4">
        <f t="shared" si="74"/>
        <v>0</v>
      </c>
      <c r="U246" s="4">
        <f t="shared" si="75"/>
        <v>0</v>
      </c>
      <c r="V246" s="4" t="s">
        <v>107</v>
      </c>
    </row>
    <row r="247" spans="1:22" x14ac:dyDescent="0.35">
      <c r="A247" s="4">
        <v>2</v>
      </c>
      <c r="B247" s="4" t="s">
        <v>92</v>
      </c>
      <c r="C247" s="4">
        <v>5</v>
      </c>
      <c r="D247" s="4">
        <v>29</v>
      </c>
      <c r="E247" s="4">
        <v>2</v>
      </c>
      <c r="F247" s="4">
        <v>4</v>
      </c>
      <c r="G247" s="4">
        <v>7</v>
      </c>
      <c r="H247" s="4">
        <v>10</v>
      </c>
      <c r="I247" s="4">
        <v>15</v>
      </c>
      <c r="J247" s="4" t="s">
        <v>22</v>
      </c>
      <c r="M247" s="4">
        <v>2</v>
      </c>
      <c r="N247" s="4">
        <f t="shared" si="86"/>
        <v>2</v>
      </c>
      <c r="O247" s="4">
        <f t="shared" si="84"/>
        <v>3</v>
      </c>
      <c r="P247" s="4">
        <f t="shared" si="85"/>
        <v>3</v>
      </c>
      <c r="Q247" s="4">
        <f t="shared" si="83"/>
        <v>5</v>
      </c>
      <c r="R247" s="4">
        <f t="shared" si="72"/>
        <v>15</v>
      </c>
      <c r="S247" s="4" t="str">
        <f t="shared" si="73"/>
        <v>F</v>
      </c>
      <c r="T247" s="4">
        <f t="shared" si="74"/>
        <v>0</v>
      </c>
      <c r="U247" s="4">
        <f t="shared" si="75"/>
        <v>0</v>
      </c>
      <c r="V247" s="4" t="s">
        <v>107</v>
      </c>
    </row>
    <row r="248" spans="1:22" x14ac:dyDescent="0.35">
      <c r="A248" s="4">
        <v>2</v>
      </c>
      <c r="B248" s="4" t="s">
        <v>92</v>
      </c>
      <c r="C248" s="4">
        <v>6</v>
      </c>
      <c r="D248" s="4">
        <v>29</v>
      </c>
      <c r="E248" s="4">
        <v>1</v>
      </c>
      <c r="F248" s="4">
        <v>3</v>
      </c>
      <c r="G248" s="4">
        <v>7</v>
      </c>
      <c r="H248" s="4">
        <v>10</v>
      </c>
      <c r="I248" s="4">
        <v>15</v>
      </c>
      <c r="J248" s="4" t="s">
        <v>22</v>
      </c>
      <c r="M248" s="4">
        <v>1</v>
      </c>
      <c r="N248" s="4">
        <f t="shared" si="86"/>
        <v>2</v>
      </c>
      <c r="O248" s="4">
        <f t="shared" si="84"/>
        <v>4</v>
      </c>
      <c r="P248" s="4">
        <f t="shared" si="85"/>
        <v>3</v>
      </c>
      <c r="Q248" s="4">
        <f t="shared" si="83"/>
        <v>5</v>
      </c>
      <c r="R248" s="4">
        <f t="shared" si="72"/>
        <v>15</v>
      </c>
      <c r="S248" s="4" t="str">
        <f t="shared" si="73"/>
        <v>F</v>
      </c>
      <c r="T248" s="4">
        <f t="shared" si="74"/>
        <v>0</v>
      </c>
      <c r="U248" s="4">
        <f t="shared" si="75"/>
        <v>0</v>
      </c>
      <c r="V248" s="4" t="s">
        <v>107</v>
      </c>
    </row>
    <row r="249" spans="1:22" x14ac:dyDescent="0.35">
      <c r="A249" s="4">
        <v>2</v>
      </c>
      <c r="B249" s="4" t="s">
        <v>92</v>
      </c>
      <c r="C249" s="4">
        <v>7</v>
      </c>
      <c r="D249" s="4">
        <v>8</v>
      </c>
      <c r="E249" s="4">
        <v>10</v>
      </c>
      <c r="F249" s="4">
        <v>12</v>
      </c>
      <c r="G249" s="4">
        <v>14</v>
      </c>
      <c r="H249" s="4">
        <v>18</v>
      </c>
      <c r="K249" s="4" t="s">
        <v>113</v>
      </c>
      <c r="M249" s="4">
        <f>IF(E249-D249&gt;0,E249-D249,"")</f>
        <v>2</v>
      </c>
      <c r="N249" s="4">
        <f t="shared" si="86"/>
        <v>2</v>
      </c>
      <c r="O249" s="4">
        <f t="shared" si="84"/>
        <v>2</v>
      </c>
      <c r="P249" s="4">
        <f t="shared" si="85"/>
        <v>4</v>
      </c>
      <c r="Q249" s="4" t="str">
        <f t="shared" si="83"/>
        <v/>
      </c>
      <c r="R249" s="4">
        <f t="shared" si="72"/>
        <v>10</v>
      </c>
      <c r="S249" s="4">
        <f t="shared" si="73"/>
        <v>0</v>
      </c>
      <c r="T249" s="4" t="str">
        <f t="shared" si="74"/>
        <v>D M 28</v>
      </c>
      <c r="U249" s="4">
        <f t="shared" si="75"/>
        <v>0</v>
      </c>
      <c r="V249" s="4" t="s">
        <v>106</v>
      </c>
    </row>
    <row r="250" spans="1:22" x14ac:dyDescent="0.35">
      <c r="A250" s="4">
        <v>2</v>
      </c>
      <c r="B250" s="4" t="s">
        <v>92</v>
      </c>
      <c r="C250" s="4">
        <v>8</v>
      </c>
      <c r="D250" s="4">
        <v>29</v>
      </c>
      <c r="E250" s="4">
        <v>1</v>
      </c>
      <c r="F250" s="4">
        <v>3</v>
      </c>
      <c r="G250" s="4">
        <v>7</v>
      </c>
      <c r="H250" s="4">
        <v>8</v>
      </c>
      <c r="I250" s="4">
        <v>15</v>
      </c>
      <c r="J250" s="4" t="s">
        <v>22</v>
      </c>
      <c r="M250" s="4">
        <v>1</v>
      </c>
      <c r="N250" s="4">
        <f t="shared" si="86"/>
        <v>2</v>
      </c>
      <c r="O250" s="4">
        <f t="shared" si="84"/>
        <v>4</v>
      </c>
      <c r="P250" s="4">
        <f t="shared" si="85"/>
        <v>1</v>
      </c>
      <c r="Q250" s="4">
        <f t="shared" si="83"/>
        <v>7</v>
      </c>
      <c r="R250" s="4">
        <f t="shared" si="72"/>
        <v>15</v>
      </c>
      <c r="S250" s="4" t="str">
        <f t="shared" si="73"/>
        <v>F</v>
      </c>
      <c r="T250" s="4">
        <f t="shared" si="74"/>
        <v>0</v>
      </c>
      <c r="U250" s="4">
        <f t="shared" si="75"/>
        <v>0</v>
      </c>
      <c r="V250" s="4" t="s">
        <v>107</v>
      </c>
    </row>
    <row r="251" spans="1:22" x14ac:dyDescent="0.35">
      <c r="A251" s="4">
        <v>2</v>
      </c>
      <c r="B251" s="4" t="s">
        <v>92</v>
      </c>
      <c r="C251" s="4">
        <v>9</v>
      </c>
      <c r="D251" s="4">
        <v>1</v>
      </c>
      <c r="E251" s="4">
        <v>3</v>
      </c>
      <c r="F251" s="4">
        <v>7</v>
      </c>
      <c r="G251" s="4">
        <v>9</v>
      </c>
      <c r="H251" s="4">
        <v>12</v>
      </c>
      <c r="K251" s="4" t="s">
        <v>110</v>
      </c>
      <c r="M251" s="4">
        <f t="shared" ref="M251:M259" si="87">IF(E251-D251&gt;0,E251-D251,"")</f>
        <v>2</v>
      </c>
      <c r="N251" s="4">
        <f t="shared" si="86"/>
        <v>4</v>
      </c>
      <c r="O251" s="4">
        <f t="shared" si="84"/>
        <v>2</v>
      </c>
      <c r="P251" s="4">
        <f t="shared" si="85"/>
        <v>3</v>
      </c>
      <c r="Q251" s="4" t="str">
        <f t="shared" si="83"/>
        <v/>
      </c>
      <c r="R251" s="4">
        <f t="shared" si="72"/>
        <v>11</v>
      </c>
      <c r="S251" s="4">
        <f t="shared" si="73"/>
        <v>0</v>
      </c>
      <c r="T251" s="4" t="str">
        <f t="shared" si="74"/>
        <v>D M 18</v>
      </c>
      <c r="U251" s="4">
        <f t="shared" si="75"/>
        <v>0</v>
      </c>
      <c r="V251" s="4" t="s">
        <v>106</v>
      </c>
    </row>
    <row r="252" spans="1:22" x14ac:dyDescent="0.35">
      <c r="A252" s="4">
        <v>2</v>
      </c>
      <c r="B252" s="4" t="s">
        <v>92</v>
      </c>
      <c r="C252" s="4">
        <v>10</v>
      </c>
      <c r="D252" s="4">
        <v>1</v>
      </c>
      <c r="E252" s="4">
        <v>2</v>
      </c>
      <c r="F252" s="4">
        <v>4</v>
      </c>
      <c r="G252" s="4">
        <v>7</v>
      </c>
      <c r="K252" s="4" t="s">
        <v>114</v>
      </c>
      <c r="M252" s="4">
        <f t="shared" si="87"/>
        <v>1</v>
      </c>
      <c r="N252" s="4">
        <f t="shared" si="86"/>
        <v>2</v>
      </c>
      <c r="O252" s="4">
        <f t="shared" si="84"/>
        <v>3</v>
      </c>
      <c r="P252" s="4" t="str">
        <f t="shared" si="85"/>
        <v/>
      </c>
      <c r="Q252" s="4" t="str">
        <f t="shared" si="83"/>
        <v/>
      </c>
      <c r="R252" s="4">
        <f t="shared" si="72"/>
        <v>6</v>
      </c>
      <c r="S252" s="4">
        <f t="shared" si="73"/>
        <v>0</v>
      </c>
      <c r="T252" s="4" t="str">
        <f t="shared" si="74"/>
        <v>Dead March 9</v>
      </c>
      <c r="U252" s="4">
        <f t="shared" si="75"/>
        <v>0</v>
      </c>
      <c r="V252" s="4" t="s">
        <v>106</v>
      </c>
    </row>
    <row r="253" spans="1:22" x14ac:dyDescent="0.35">
      <c r="A253" s="4">
        <v>2</v>
      </c>
      <c r="B253" s="4" t="s">
        <v>92</v>
      </c>
      <c r="C253" s="4">
        <v>11</v>
      </c>
      <c r="D253" s="4">
        <v>1</v>
      </c>
      <c r="E253" s="4">
        <v>3</v>
      </c>
      <c r="F253" s="4">
        <v>4</v>
      </c>
      <c r="G253" s="4">
        <v>9</v>
      </c>
      <c r="K253" s="4" t="s">
        <v>115</v>
      </c>
      <c r="M253" s="4">
        <f t="shared" si="87"/>
        <v>2</v>
      </c>
      <c r="N253" s="4">
        <f t="shared" si="86"/>
        <v>1</v>
      </c>
      <c r="O253" s="4">
        <f t="shared" si="84"/>
        <v>5</v>
      </c>
      <c r="P253" s="4" t="str">
        <f t="shared" si="85"/>
        <v/>
      </c>
      <c r="Q253" s="4" t="str">
        <f t="shared" si="83"/>
        <v/>
      </c>
      <c r="R253" s="4">
        <f t="shared" si="72"/>
        <v>8</v>
      </c>
      <c r="S253" s="4">
        <f t="shared" si="73"/>
        <v>0</v>
      </c>
      <c r="T253" s="4" t="str">
        <f t="shared" si="74"/>
        <v>Dead March 14</v>
      </c>
      <c r="U253" s="4">
        <f t="shared" si="75"/>
        <v>0</v>
      </c>
      <c r="V253" s="4" t="s">
        <v>106</v>
      </c>
    </row>
    <row r="254" spans="1:22" x14ac:dyDescent="0.35">
      <c r="A254" s="4">
        <v>2</v>
      </c>
      <c r="B254" s="4" t="s">
        <v>92</v>
      </c>
      <c r="C254" s="4">
        <v>12</v>
      </c>
      <c r="D254" s="4">
        <v>1</v>
      </c>
      <c r="E254" s="4">
        <v>3</v>
      </c>
      <c r="F254" s="4">
        <v>7</v>
      </c>
      <c r="G254" s="4">
        <v>9</v>
      </c>
      <c r="H254" s="4">
        <v>11</v>
      </c>
      <c r="K254" s="4" t="s">
        <v>115</v>
      </c>
      <c r="M254" s="4">
        <f t="shared" si="87"/>
        <v>2</v>
      </c>
      <c r="N254" s="4">
        <f t="shared" si="86"/>
        <v>4</v>
      </c>
      <c r="O254" s="4">
        <f t="shared" si="84"/>
        <v>2</v>
      </c>
      <c r="P254" s="4">
        <f t="shared" si="85"/>
        <v>2</v>
      </c>
      <c r="Q254" s="4" t="str">
        <f t="shared" si="83"/>
        <v/>
      </c>
      <c r="R254" s="4">
        <f t="shared" si="72"/>
        <v>10</v>
      </c>
      <c r="S254" s="4">
        <f t="shared" si="73"/>
        <v>0</v>
      </c>
      <c r="T254" s="4" t="str">
        <f t="shared" si="74"/>
        <v>Dead March 14</v>
      </c>
      <c r="U254" s="4">
        <f t="shared" si="75"/>
        <v>0</v>
      </c>
      <c r="V254" s="4" t="s">
        <v>106</v>
      </c>
    </row>
    <row r="255" spans="1:22" x14ac:dyDescent="0.35">
      <c r="A255" s="4">
        <v>2</v>
      </c>
      <c r="B255" s="4" t="s">
        <v>92</v>
      </c>
      <c r="C255" s="4">
        <v>13</v>
      </c>
      <c r="D255" s="4">
        <v>8</v>
      </c>
      <c r="K255" s="4" t="s">
        <v>116</v>
      </c>
      <c r="M255" s="4" t="str">
        <f t="shared" si="87"/>
        <v/>
      </c>
      <c r="N255" s="4" t="str">
        <f t="shared" si="86"/>
        <v/>
      </c>
      <c r="O255" s="4" t="str">
        <f t="shared" si="84"/>
        <v/>
      </c>
      <c r="P255" s="4" t="str">
        <f t="shared" si="85"/>
        <v/>
      </c>
      <c r="Q255" s="4" t="str">
        <f t="shared" si="83"/>
        <v/>
      </c>
      <c r="R255" s="4">
        <f t="shared" si="72"/>
        <v>0</v>
      </c>
      <c r="S255" s="4">
        <f t="shared" si="73"/>
        <v>0</v>
      </c>
      <c r="T255" s="4" t="str">
        <f t="shared" si="74"/>
        <v>Escaped March 10</v>
      </c>
      <c r="U255" s="4">
        <f t="shared" si="75"/>
        <v>0</v>
      </c>
      <c r="V255" s="4" t="s">
        <v>97</v>
      </c>
    </row>
    <row r="256" spans="1:22" x14ac:dyDescent="0.35">
      <c r="A256" s="4">
        <v>2</v>
      </c>
      <c r="B256" s="4" t="s">
        <v>92</v>
      </c>
      <c r="C256" s="4">
        <v>14</v>
      </c>
      <c r="D256" s="4">
        <v>3</v>
      </c>
      <c r="E256" s="4">
        <v>4</v>
      </c>
      <c r="F256" s="4">
        <v>7</v>
      </c>
      <c r="G256" s="4">
        <v>12</v>
      </c>
      <c r="H256" s="4">
        <v>15</v>
      </c>
      <c r="K256" s="4" t="s">
        <v>117</v>
      </c>
      <c r="M256" s="4">
        <f t="shared" si="87"/>
        <v>1</v>
      </c>
      <c r="N256" s="4">
        <f t="shared" si="86"/>
        <v>3</v>
      </c>
      <c r="O256" s="4">
        <f t="shared" si="84"/>
        <v>5</v>
      </c>
      <c r="P256" s="4">
        <f t="shared" si="85"/>
        <v>3</v>
      </c>
      <c r="Q256" s="4" t="str">
        <f t="shared" si="83"/>
        <v/>
      </c>
      <c r="R256" s="4">
        <f t="shared" si="72"/>
        <v>12</v>
      </c>
      <c r="S256" s="4">
        <f t="shared" si="73"/>
        <v>0</v>
      </c>
      <c r="T256" s="4" t="str">
        <f t="shared" si="74"/>
        <v>D M 22</v>
      </c>
      <c r="U256" s="4">
        <f t="shared" si="75"/>
        <v>0</v>
      </c>
      <c r="V256" s="4" t="s">
        <v>106</v>
      </c>
    </row>
    <row r="257" spans="1:22" x14ac:dyDescent="0.35">
      <c r="A257" s="4">
        <v>2</v>
      </c>
      <c r="B257" s="4" t="s">
        <v>92</v>
      </c>
      <c r="C257" s="4">
        <v>15</v>
      </c>
      <c r="D257" s="4">
        <v>3</v>
      </c>
      <c r="E257" s="4">
        <v>7</v>
      </c>
      <c r="F257" s="4">
        <v>10</v>
      </c>
      <c r="G257" s="4">
        <v>12</v>
      </c>
      <c r="H257" s="4">
        <v>15</v>
      </c>
      <c r="K257" s="4" t="s">
        <v>118</v>
      </c>
      <c r="M257" s="4">
        <f t="shared" si="87"/>
        <v>4</v>
      </c>
      <c r="N257" s="4">
        <f t="shared" si="86"/>
        <v>3</v>
      </c>
      <c r="O257" s="4">
        <f t="shared" si="84"/>
        <v>2</v>
      </c>
      <c r="P257" s="4">
        <f t="shared" si="85"/>
        <v>3</v>
      </c>
      <c r="Q257" s="4" t="str">
        <f t="shared" si="83"/>
        <v/>
      </c>
      <c r="R257" s="4">
        <f t="shared" si="72"/>
        <v>12</v>
      </c>
      <c r="S257" s="4">
        <f t="shared" si="73"/>
        <v>0</v>
      </c>
      <c r="T257" s="4" t="str">
        <f t="shared" si="74"/>
        <v>d March 18 - mold</v>
      </c>
      <c r="U257" s="4">
        <f t="shared" si="75"/>
        <v>0</v>
      </c>
      <c r="V257" s="4" t="s">
        <v>106</v>
      </c>
    </row>
    <row r="258" spans="1:22" x14ac:dyDescent="0.35">
      <c r="A258" s="4">
        <v>2</v>
      </c>
      <c r="B258" s="4" t="s">
        <v>92</v>
      </c>
      <c r="C258" s="4" t="s">
        <v>119</v>
      </c>
      <c r="D258" s="4" t="s">
        <v>120</v>
      </c>
      <c r="K258" s="4" t="s">
        <v>121</v>
      </c>
      <c r="M258" s="4" t="e">
        <f t="shared" si="87"/>
        <v>#VALUE!</v>
      </c>
      <c r="N258" s="4" t="str">
        <f t="shared" si="86"/>
        <v/>
      </c>
      <c r="O258" s="4" t="str">
        <f t="shared" si="84"/>
        <v/>
      </c>
      <c r="P258" s="4" t="str">
        <f t="shared" si="85"/>
        <v/>
      </c>
      <c r="Q258" s="4" t="str">
        <f t="shared" si="83"/>
        <v/>
      </c>
      <c r="R258" s="4" t="e">
        <f t="shared" ref="R258:R321" si="88">SUM(M258:Q258)</f>
        <v>#VALUE!</v>
      </c>
      <c r="S258" s="4">
        <f t="shared" ref="S258:S316" si="89">J258</f>
        <v>0</v>
      </c>
      <c r="T258" s="4" t="str">
        <f t="shared" ref="T258:T316" si="90">K258</f>
        <v>E M8</v>
      </c>
      <c r="U258" s="4">
        <f t="shared" ref="U258:U316" si="91">L258</f>
        <v>0</v>
      </c>
      <c r="V258" s="4" t="s">
        <v>97</v>
      </c>
    </row>
    <row r="259" spans="1:22" x14ac:dyDescent="0.35">
      <c r="A259" s="4">
        <v>2</v>
      </c>
      <c r="B259" s="4" t="s">
        <v>93</v>
      </c>
      <c r="C259" s="4">
        <v>1</v>
      </c>
      <c r="D259" s="4">
        <v>28</v>
      </c>
      <c r="E259" s="4">
        <v>29</v>
      </c>
      <c r="F259" s="4">
        <v>4</v>
      </c>
      <c r="G259" s="4">
        <v>7</v>
      </c>
      <c r="K259" s="4" t="s">
        <v>122</v>
      </c>
      <c r="M259" s="4">
        <f t="shared" si="87"/>
        <v>1</v>
      </c>
      <c r="N259" s="4">
        <v>4</v>
      </c>
      <c r="O259" s="4">
        <f t="shared" si="84"/>
        <v>3</v>
      </c>
      <c r="P259" s="4" t="str">
        <f t="shared" si="85"/>
        <v/>
      </c>
      <c r="Q259" s="4" t="str">
        <f t="shared" si="83"/>
        <v/>
      </c>
      <c r="R259" s="4">
        <f t="shared" si="88"/>
        <v>8</v>
      </c>
      <c r="S259" s="4">
        <f t="shared" si="89"/>
        <v>0</v>
      </c>
      <c r="T259" s="4" t="str">
        <f t="shared" si="90"/>
        <v>Dead March 11</v>
      </c>
      <c r="U259" s="4">
        <f t="shared" si="91"/>
        <v>0</v>
      </c>
      <c r="V259" s="4" t="s">
        <v>106</v>
      </c>
    </row>
    <row r="260" spans="1:22" x14ac:dyDescent="0.35">
      <c r="A260" s="4">
        <v>2</v>
      </c>
      <c r="B260" s="4" t="s">
        <v>93</v>
      </c>
      <c r="C260" s="4">
        <v>2</v>
      </c>
      <c r="D260" s="4">
        <v>28</v>
      </c>
      <c r="E260" s="4">
        <v>1</v>
      </c>
      <c r="F260" s="4">
        <v>7</v>
      </c>
      <c r="G260" s="4">
        <v>9</v>
      </c>
      <c r="K260" s="4" t="s">
        <v>123</v>
      </c>
      <c r="M260" s="4">
        <v>2</v>
      </c>
      <c r="N260" s="4">
        <f t="shared" ref="N260:N278" si="92">IF(F260-E260&gt;0,F260-E260,"")</f>
        <v>6</v>
      </c>
      <c r="O260" s="4">
        <f t="shared" si="84"/>
        <v>2</v>
      </c>
      <c r="P260" s="4" t="str">
        <f t="shared" si="85"/>
        <v/>
      </c>
      <c r="Q260" s="4" t="str">
        <f t="shared" si="83"/>
        <v/>
      </c>
      <c r="R260" s="4">
        <f t="shared" si="88"/>
        <v>10</v>
      </c>
      <c r="S260" s="4">
        <f t="shared" si="89"/>
        <v>0</v>
      </c>
      <c r="T260" s="4" t="str">
        <f t="shared" si="90"/>
        <v>Dead March 10</v>
      </c>
      <c r="U260" s="4">
        <f t="shared" si="91"/>
        <v>0</v>
      </c>
      <c r="V260" s="4" t="s">
        <v>106</v>
      </c>
    </row>
    <row r="261" spans="1:22" x14ac:dyDescent="0.35">
      <c r="A261" s="4">
        <v>2</v>
      </c>
      <c r="B261" s="4" t="s">
        <v>93</v>
      </c>
      <c r="C261" s="4">
        <v>3</v>
      </c>
      <c r="D261" s="4">
        <v>28</v>
      </c>
      <c r="E261" s="4">
        <v>1</v>
      </c>
      <c r="K261" s="4" t="s">
        <v>124</v>
      </c>
      <c r="M261" s="4">
        <v>2</v>
      </c>
      <c r="N261" s="4" t="str">
        <f t="shared" si="92"/>
        <v/>
      </c>
      <c r="O261" s="4" t="str">
        <f t="shared" si="84"/>
        <v/>
      </c>
      <c r="P261" s="4" t="str">
        <f t="shared" si="85"/>
        <v/>
      </c>
      <c r="Q261" s="4" t="str">
        <f t="shared" si="83"/>
        <v/>
      </c>
      <c r="R261" s="4">
        <f t="shared" si="88"/>
        <v>2</v>
      </c>
      <c r="S261" s="4">
        <f t="shared" si="89"/>
        <v>0</v>
      </c>
      <c r="T261" s="4" t="str">
        <f t="shared" si="90"/>
        <v>D M 4</v>
      </c>
      <c r="U261" s="4">
        <f t="shared" si="91"/>
        <v>0</v>
      </c>
      <c r="V261" s="4" t="s">
        <v>106</v>
      </c>
    </row>
    <row r="262" spans="1:22" x14ac:dyDescent="0.35">
      <c r="A262" s="4">
        <v>2</v>
      </c>
      <c r="B262" s="4" t="s">
        <v>93</v>
      </c>
      <c r="C262" s="4">
        <v>4</v>
      </c>
      <c r="D262" s="4">
        <v>28</v>
      </c>
      <c r="E262" s="4">
        <v>2</v>
      </c>
      <c r="F262" s="4">
        <v>4</v>
      </c>
      <c r="G262" s="4">
        <v>7</v>
      </c>
      <c r="H262" s="4">
        <v>11</v>
      </c>
      <c r="K262" s="4" t="s">
        <v>110</v>
      </c>
      <c r="M262" s="4">
        <v>3</v>
      </c>
      <c r="N262" s="4">
        <f t="shared" si="92"/>
        <v>2</v>
      </c>
      <c r="O262" s="4">
        <f t="shared" si="84"/>
        <v>3</v>
      </c>
      <c r="P262" s="4">
        <f t="shared" si="85"/>
        <v>4</v>
      </c>
      <c r="Q262" s="4" t="str">
        <f t="shared" si="83"/>
        <v/>
      </c>
      <c r="R262" s="4">
        <f t="shared" si="88"/>
        <v>12</v>
      </c>
      <c r="S262" s="4">
        <f t="shared" si="89"/>
        <v>0</v>
      </c>
      <c r="T262" s="4" t="str">
        <f t="shared" si="90"/>
        <v>D M 18</v>
      </c>
      <c r="U262" s="4">
        <f t="shared" si="91"/>
        <v>0</v>
      </c>
      <c r="V262" s="4" t="s">
        <v>106</v>
      </c>
    </row>
    <row r="263" spans="1:22" x14ac:dyDescent="0.35">
      <c r="A263" s="4">
        <v>2</v>
      </c>
      <c r="B263" s="4" t="s">
        <v>93</v>
      </c>
      <c r="C263" s="4">
        <v>5</v>
      </c>
      <c r="D263" s="4">
        <v>29</v>
      </c>
      <c r="E263" s="4">
        <v>1</v>
      </c>
      <c r="F263" s="4">
        <v>4</v>
      </c>
      <c r="G263" s="4">
        <v>7</v>
      </c>
      <c r="H263" s="4">
        <v>10</v>
      </c>
      <c r="K263" s="4" t="s">
        <v>125</v>
      </c>
      <c r="M263" s="4">
        <v>1</v>
      </c>
      <c r="N263" s="4">
        <f t="shared" si="92"/>
        <v>3</v>
      </c>
      <c r="O263" s="4">
        <f t="shared" si="84"/>
        <v>3</v>
      </c>
      <c r="P263" s="4">
        <f t="shared" si="85"/>
        <v>3</v>
      </c>
      <c r="Q263" s="4" t="str">
        <f t="shared" si="83"/>
        <v/>
      </c>
      <c r="R263" s="4">
        <f t="shared" si="88"/>
        <v>10</v>
      </c>
      <c r="S263" s="4">
        <f t="shared" si="89"/>
        <v>0</v>
      </c>
      <c r="T263" s="4" t="str">
        <f t="shared" si="90"/>
        <v>D M 18?</v>
      </c>
      <c r="U263" s="4">
        <f t="shared" si="91"/>
        <v>0</v>
      </c>
      <c r="V263" s="4" t="s">
        <v>106</v>
      </c>
    </row>
    <row r="264" spans="1:22" x14ac:dyDescent="0.35">
      <c r="A264" s="4">
        <v>2</v>
      </c>
      <c r="B264" s="4" t="s">
        <v>93</v>
      </c>
      <c r="C264" s="4">
        <v>6</v>
      </c>
      <c r="D264" s="4">
        <v>29</v>
      </c>
      <c r="E264" s="4">
        <v>1</v>
      </c>
      <c r="F264" s="4">
        <v>4</v>
      </c>
      <c r="G264" s="4">
        <v>7</v>
      </c>
      <c r="H264" s="4">
        <v>10</v>
      </c>
      <c r="I264" s="4">
        <v>17</v>
      </c>
      <c r="J264" s="4" t="s">
        <v>15</v>
      </c>
      <c r="M264" s="4">
        <v>1</v>
      </c>
      <c r="N264" s="4">
        <f t="shared" si="92"/>
        <v>3</v>
      </c>
      <c r="O264" s="4">
        <f t="shared" si="84"/>
        <v>3</v>
      </c>
      <c r="P264" s="4">
        <f t="shared" si="85"/>
        <v>3</v>
      </c>
      <c r="Q264" s="4">
        <f t="shared" si="83"/>
        <v>7</v>
      </c>
      <c r="R264" s="4">
        <f t="shared" si="88"/>
        <v>17</v>
      </c>
      <c r="S264" s="4" t="str">
        <f t="shared" si="89"/>
        <v>M</v>
      </c>
      <c r="T264" s="4">
        <f t="shared" si="90"/>
        <v>0</v>
      </c>
      <c r="U264" s="4">
        <f t="shared" si="91"/>
        <v>0</v>
      </c>
      <c r="V264" s="4" t="s">
        <v>107</v>
      </c>
    </row>
    <row r="265" spans="1:22" x14ac:dyDescent="0.35">
      <c r="A265" s="4">
        <v>2</v>
      </c>
      <c r="B265" s="4" t="s">
        <v>93</v>
      </c>
      <c r="C265" s="4">
        <v>7</v>
      </c>
      <c r="D265" s="4">
        <v>29</v>
      </c>
      <c r="E265" s="4">
        <v>1</v>
      </c>
      <c r="F265" s="4">
        <v>7</v>
      </c>
      <c r="G265" s="4">
        <v>13</v>
      </c>
      <c r="H265" s="4">
        <v>15</v>
      </c>
      <c r="I265" s="4">
        <v>18</v>
      </c>
      <c r="J265" s="4" t="s">
        <v>22</v>
      </c>
      <c r="M265" s="4">
        <v>1</v>
      </c>
      <c r="N265" s="4">
        <f t="shared" si="92"/>
        <v>6</v>
      </c>
      <c r="O265" s="4">
        <f t="shared" si="84"/>
        <v>6</v>
      </c>
      <c r="P265" s="4">
        <f t="shared" si="85"/>
        <v>2</v>
      </c>
      <c r="Q265" s="4">
        <f t="shared" si="83"/>
        <v>3</v>
      </c>
      <c r="R265" s="4">
        <f t="shared" si="88"/>
        <v>18</v>
      </c>
      <c r="S265" s="4" t="str">
        <f t="shared" si="89"/>
        <v>F</v>
      </c>
      <c r="T265" s="4">
        <f t="shared" si="90"/>
        <v>0</v>
      </c>
      <c r="U265" s="4">
        <f t="shared" si="91"/>
        <v>0</v>
      </c>
      <c r="V265" s="4" t="s">
        <v>107</v>
      </c>
    </row>
    <row r="266" spans="1:22" x14ac:dyDescent="0.35">
      <c r="A266" s="4">
        <v>2</v>
      </c>
      <c r="B266" s="4" t="s">
        <v>93</v>
      </c>
      <c r="C266" s="4">
        <v>8</v>
      </c>
      <c r="D266" s="4">
        <v>29</v>
      </c>
      <c r="E266" s="4">
        <v>2</v>
      </c>
      <c r="F266" s="4">
        <v>4</v>
      </c>
      <c r="K266" s="4" t="s">
        <v>126</v>
      </c>
      <c r="M266" s="4">
        <v>2</v>
      </c>
      <c r="N266" s="4">
        <f t="shared" si="92"/>
        <v>2</v>
      </c>
      <c r="O266" s="4" t="str">
        <f t="shared" si="84"/>
        <v/>
      </c>
      <c r="P266" s="4" t="str">
        <f t="shared" si="85"/>
        <v/>
      </c>
      <c r="Q266" s="4" t="str">
        <f t="shared" ref="Q266:Q297" si="93">IF(I266-H266&gt;0,I266-H266,"")</f>
        <v/>
      </c>
      <c r="R266" s="4">
        <f t="shared" si="88"/>
        <v>4</v>
      </c>
      <c r="S266" s="4">
        <f t="shared" si="89"/>
        <v>0</v>
      </c>
      <c r="T266" s="4" t="str">
        <f t="shared" si="90"/>
        <v>D M 7</v>
      </c>
      <c r="U266" s="4">
        <f t="shared" si="91"/>
        <v>0</v>
      </c>
      <c r="V266" s="4" t="s">
        <v>106</v>
      </c>
    </row>
    <row r="267" spans="1:22" x14ac:dyDescent="0.35">
      <c r="A267" s="4">
        <v>2</v>
      </c>
      <c r="B267" s="4" t="s">
        <v>93</v>
      </c>
      <c r="C267" s="4">
        <v>9</v>
      </c>
      <c r="D267" s="4">
        <v>29</v>
      </c>
      <c r="E267" s="4">
        <v>1</v>
      </c>
      <c r="F267" s="4">
        <v>4</v>
      </c>
      <c r="G267" s="4">
        <v>8</v>
      </c>
      <c r="H267" s="4">
        <v>10</v>
      </c>
      <c r="K267" s="4" t="s">
        <v>110</v>
      </c>
      <c r="M267" s="4">
        <v>1</v>
      </c>
      <c r="N267" s="4">
        <f t="shared" si="92"/>
        <v>3</v>
      </c>
      <c r="O267" s="4">
        <f t="shared" ref="O267:O281" si="94">IF(G267-F267&gt;0,G267-F267,"")</f>
        <v>4</v>
      </c>
      <c r="P267" s="4">
        <f t="shared" ref="P267:P281" si="95">IF(H267-G267&gt;0,H267-G267,"")</f>
        <v>2</v>
      </c>
      <c r="Q267" s="4" t="str">
        <f t="shared" si="93"/>
        <v/>
      </c>
      <c r="R267" s="4">
        <f t="shared" si="88"/>
        <v>10</v>
      </c>
      <c r="S267" s="4">
        <f t="shared" si="89"/>
        <v>0</v>
      </c>
      <c r="T267" s="4" t="str">
        <f t="shared" si="90"/>
        <v>D M 18</v>
      </c>
      <c r="U267" s="4">
        <f t="shared" si="91"/>
        <v>0</v>
      </c>
      <c r="V267" s="4" t="s">
        <v>106</v>
      </c>
    </row>
    <row r="268" spans="1:22" x14ac:dyDescent="0.35">
      <c r="A268" s="4">
        <v>2</v>
      </c>
      <c r="B268" s="4" t="s">
        <v>93</v>
      </c>
      <c r="C268" s="4">
        <v>10</v>
      </c>
      <c r="D268" s="4">
        <v>29</v>
      </c>
      <c r="E268" s="4">
        <v>1</v>
      </c>
      <c r="F268" s="4">
        <v>4</v>
      </c>
      <c r="G268" s="4">
        <v>8</v>
      </c>
      <c r="H268" s="4">
        <v>11</v>
      </c>
      <c r="I268" s="4">
        <v>18</v>
      </c>
      <c r="J268" s="4" t="s">
        <v>22</v>
      </c>
      <c r="M268" s="4">
        <v>1</v>
      </c>
      <c r="N268" s="4">
        <f t="shared" si="92"/>
        <v>3</v>
      </c>
      <c r="O268" s="4">
        <f t="shared" si="94"/>
        <v>4</v>
      </c>
      <c r="P268" s="4">
        <f t="shared" si="95"/>
        <v>3</v>
      </c>
      <c r="Q268" s="4">
        <f t="shared" si="93"/>
        <v>7</v>
      </c>
      <c r="R268" s="4">
        <f t="shared" si="88"/>
        <v>18</v>
      </c>
      <c r="S268" s="4" t="str">
        <f t="shared" si="89"/>
        <v>F</v>
      </c>
      <c r="T268" s="4">
        <f t="shared" si="90"/>
        <v>0</v>
      </c>
      <c r="U268" s="4">
        <f t="shared" si="91"/>
        <v>0</v>
      </c>
      <c r="V268" s="4" t="s">
        <v>107</v>
      </c>
    </row>
    <row r="269" spans="1:22" x14ac:dyDescent="0.35">
      <c r="A269" s="4">
        <v>2</v>
      </c>
      <c r="B269" s="4" t="s">
        <v>93</v>
      </c>
      <c r="C269" s="4">
        <v>11</v>
      </c>
      <c r="D269" s="4">
        <v>1</v>
      </c>
      <c r="E269" s="4">
        <v>2</v>
      </c>
      <c r="K269" s="4" t="s">
        <v>127</v>
      </c>
      <c r="M269" s="4">
        <f t="shared" ref="M269:M278" si="96">IF(E269-D269&gt;0,E269-D269,"")</f>
        <v>1</v>
      </c>
      <c r="N269" s="4" t="str">
        <f t="shared" si="92"/>
        <v/>
      </c>
      <c r="O269" s="4" t="str">
        <f t="shared" si="94"/>
        <v/>
      </c>
      <c r="P269" s="4" t="str">
        <f t="shared" si="95"/>
        <v/>
      </c>
      <c r="Q269" s="4" t="str">
        <f t="shared" si="93"/>
        <v/>
      </c>
      <c r="R269" s="4">
        <f t="shared" si="88"/>
        <v>1</v>
      </c>
      <c r="S269" s="4">
        <f t="shared" si="89"/>
        <v>0</v>
      </c>
      <c r="T269" s="4" t="str">
        <f t="shared" si="90"/>
        <v>Dead March 13</v>
      </c>
      <c r="U269" s="4">
        <f t="shared" si="91"/>
        <v>0</v>
      </c>
      <c r="V269" s="4" t="s">
        <v>106</v>
      </c>
    </row>
    <row r="270" spans="1:22" x14ac:dyDescent="0.35">
      <c r="A270" s="4">
        <v>2</v>
      </c>
      <c r="B270" s="4" t="s">
        <v>93</v>
      </c>
      <c r="C270" s="4">
        <v>12</v>
      </c>
      <c r="D270" s="4">
        <v>3</v>
      </c>
      <c r="E270" s="4">
        <v>4</v>
      </c>
      <c r="F270" s="4">
        <v>7</v>
      </c>
      <c r="G270" s="4">
        <v>9</v>
      </c>
      <c r="H270" s="4">
        <v>14</v>
      </c>
      <c r="I270" s="4">
        <v>20</v>
      </c>
      <c r="J270" s="4" t="s">
        <v>22</v>
      </c>
      <c r="M270" s="4">
        <f t="shared" si="96"/>
        <v>1</v>
      </c>
      <c r="N270" s="4">
        <f t="shared" si="92"/>
        <v>3</v>
      </c>
      <c r="O270" s="4">
        <f t="shared" si="94"/>
        <v>2</v>
      </c>
      <c r="P270" s="4">
        <f t="shared" si="95"/>
        <v>5</v>
      </c>
      <c r="Q270" s="4">
        <f t="shared" si="93"/>
        <v>6</v>
      </c>
      <c r="R270" s="4">
        <f t="shared" si="88"/>
        <v>17</v>
      </c>
      <c r="S270" s="4" t="str">
        <f t="shared" si="89"/>
        <v>F</v>
      </c>
      <c r="T270" s="4">
        <f t="shared" si="90"/>
        <v>0</v>
      </c>
      <c r="U270" s="4">
        <f t="shared" si="91"/>
        <v>0</v>
      </c>
      <c r="V270" s="4" t="s">
        <v>107</v>
      </c>
    </row>
    <row r="271" spans="1:22" x14ac:dyDescent="0.35">
      <c r="A271" s="4">
        <v>2</v>
      </c>
      <c r="B271" s="4" t="s">
        <v>93</v>
      </c>
      <c r="C271" s="4">
        <v>13</v>
      </c>
      <c r="D271" s="4">
        <v>3</v>
      </c>
      <c r="E271" s="4">
        <v>4</v>
      </c>
      <c r="F271" s="4">
        <v>7</v>
      </c>
      <c r="K271" s="4" t="s">
        <v>128</v>
      </c>
      <c r="M271" s="4">
        <f t="shared" si="96"/>
        <v>1</v>
      </c>
      <c r="N271" s="4">
        <f t="shared" si="92"/>
        <v>3</v>
      </c>
      <c r="O271" s="4" t="str">
        <f t="shared" si="94"/>
        <v/>
      </c>
      <c r="P271" s="4" t="str">
        <f t="shared" si="95"/>
        <v/>
      </c>
      <c r="Q271" s="4" t="str">
        <f t="shared" si="93"/>
        <v/>
      </c>
      <c r="R271" s="4">
        <f t="shared" si="88"/>
        <v>4</v>
      </c>
      <c r="S271" s="4">
        <f t="shared" si="89"/>
        <v>0</v>
      </c>
      <c r="T271" s="4" t="str">
        <f t="shared" si="90"/>
        <v>Escape March 8</v>
      </c>
      <c r="U271" s="4">
        <f t="shared" si="91"/>
        <v>0</v>
      </c>
      <c r="V271" s="4" t="s">
        <v>97</v>
      </c>
    </row>
    <row r="272" spans="1:22" x14ac:dyDescent="0.35">
      <c r="A272" s="4">
        <v>2</v>
      </c>
      <c r="B272" s="4" t="s">
        <v>93</v>
      </c>
      <c r="C272" s="4">
        <v>14</v>
      </c>
      <c r="D272" s="4">
        <v>3</v>
      </c>
      <c r="E272" s="4">
        <v>4</v>
      </c>
      <c r="F272" s="4">
        <v>7</v>
      </c>
      <c r="K272" s="4" t="s">
        <v>129</v>
      </c>
      <c r="M272" s="4">
        <f t="shared" si="96"/>
        <v>1</v>
      </c>
      <c r="N272" s="4">
        <f t="shared" si="92"/>
        <v>3</v>
      </c>
      <c r="O272" s="4" t="str">
        <f t="shared" si="94"/>
        <v/>
      </c>
      <c r="P272" s="4" t="str">
        <f t="shared" si="95"/>
        <v/>
      </c>
      <c r="Q272" s="4" t="str">
        <f t="shared" si="93"/>
        <v/>
      </c>
      <c r="R272" s="4">
        <f t="shared" si="88"/>
        <v>4</v>
      </c>
      <c r="S272" s="4">
        <f t="shared" si="89"/>
        <v>0</v>
      </c>
      <c r="T272" s="4" t="str">
        <f t="shared" si="90"/>
        <v>Escape March 10</v>
      </c>
      <c r="U272" s="4">
        <f t="shared" si="91"/>
        <v>0</v>
      </c>
      <c r="V272" s="4" t="s">
        <v>97</v>
      </c>
    </row>
    <row r="273" spans="1:22" x14ac:dyDescent="0.35">
      <c r="A273" s="4">
        <v>2</v>
      </c>
      <c r="B273" s="4" t="s">
        <v>93</v>
      </c>
      <c r="C273" s="4">
        <v>15</v>
      </c>
      <c r="D273" s="4">
        <v>7</v>
      </c>
      <c r="E273" s="4">
        <v>8</v>
      </c>
      <c r="K273" s="4" t="s">
        <v>129</v>
      </c>
      <c r="M273" s="4">
        <f t="shared" si="96"/>
        <v>1</v>
      </c>
      <c r="N273" s="4" t="str">
        <f t="shared" si="92"/>
        <v/>
      </c>
      <c r="O273" s="4" t="str">
        <f t="shared" si="94"/>
        <v/>
      </c>
      <c r="P273" s="4" t="str">
        <f t="shared" si="95"/>
        <v/>
      </c>
      <c r="Q273" s="4" t="str">
        <f t="shared" si="93"/>
        <v/>
      </c>
      <c r="R273" s="4">
        <f t="shared" si="88"/>
        <v>1</v>
      </c>
      <c r="S273" s="4">
        <f t="shared" si="89"/>
        <v>0</v>
      </c>
      <c r="T273" s="4" t="str">
        <f t="shared" si="90"/>
        <v>Escape March 10</v>
      </c>
      <c r="U273" s="4">
        <f t="shared" si="91"/>
        <v>0</v>
      </c>
      <c r="V273" s="4" t="s">
        <v>97</v>
      </c>
    </row>
    <row r="274" spans="1:22" x14ac:dyDescent="0.35">
      <c r="A274" s="4">
        <v>2</v>
      </c>
      <c r="B274" s="4" t="s">
        <v>93</v>
      </c>
      <c r="C274" s="7" t="s">
        <v>130</v>
      </c>
      <c r="D274" s="4">
        <v>7</v>
      </c>
      <c r="K274" s="4" t="s">
        <v>131</v>
      </c>
      <c r="M274" s="4" t="str">
        <f t="shared" si="96"/>
        <v/>
      </c>
      <c r="N274" s="4" t="str">
        <f t="shared" si="92"/>
        <v/>
      </c>
      <c r="O274" s="4" t="str">
        <f t="shared" si="94"/>
        <v/>
      </c>
      <c r="P274" s="4" t="str">
        <f t="shared" si="95"/>
        <v/>
      </c>
      <c r="Q274" s="4" t="str">
        <f t="shared" si="93"/>
        <v/>
      </c>
      <c r="R274" s="4">
        <f t="shared" si="88"/>
        <v>0</v>
      </c>
      <c r="S274" s="4">
        <f t="shared" si="89"/>
        <v>0</v>
      </c>
      <c r="T274" s="4" t="str">
        <f t="shared" si="90"/>
        <v>Dead March 8</v>
      </c>
      <c r="U274" s="4">
        <f t="shared" si="91"/>
        <v>0</v>
      </c>
      <c r="V274" s="4" t="s">
        <v>106</v>
      </c>
    </row>
    <row r="275" spans="1:22" x14ac:dyDescent="0.35">
      <c r="A275" s="4">
        <v>2</v>
      </c>
      <c r="B275" s="4" t="s">
        <v>93</v>
      </c>
      <c r="C275" s="7" t="s">
        <v>132</v>
      </c>
      <c r="D275" s="4">
        <v>3</v>
      </c>
      <c r="E275" s="4">
        <v>4</v>
      </c>
      <c r="K275" s="4" t="s">
        <v>133</v>
      </c>
      <c r="L275" s="4" t="s">
        <v>20</v>
      </c>
      <c r="M275" s="4">
        <f t="shared" si="96"/>
        <v>1</v>
      </c>
      <c r="N275" s="4" t="str">
        <f t="shared" si="92"/>
        <v/>
      </c>
      <c r="O275" s="4" t="str">
        <f t="shared" si="94"/>
        <v/>
      </c>
      <c r="P275" s="4" t="str">
        <f t="shared" si="95"/>
        <v/>
      </c>
      <c r="Q275" s="4" t="str">
        <f t="shared" si="93"/>
        <v/>
      </c>
      <c r="R275" s="4">
        <f t="shared" si="88"/>
        <v>1</v>
      </c>
      <c r="S275" s="4">
        <f t="shared" si="89"/>
        <v>0</v>
      </c>
      <c r="T275" s="4" t="str">
        <f t="shared" si="90"/>
        <v>MT</v>
      </c>
      <c r="U275" s="4" t="str">
        <f t="shared" si="91"/>
        <v>?</v>
      </c>
      <c r="V275" s="4" t="s">
        <v>181</v>
      </c>
    </row>
    <row r="276" spans="1:22" x14ac:dyDescent="0.35">
      <c r="A276" s="4">
        <v>2</v>
      </c>
      <c r="B276" s="4" t="s">
        <v>93</v>
      </c>
      <c r="C276" s="7" t="s">
        <v>134</v>
      </c>
      <c r="L276" s="4" t="s">
        <v>20</v>
      </c>
      <c r="M276" s="4" t="str">
        <f t="shared" si="96"/>
        <v/>
      </c>
      <c r="N276" s="4" t="str">
        <f t="shared" si="92"/>
        <v/>
      </c>
      <c r="O276" s="4" t="str">
        <f t="shared" si="94"/>
        <v/>
      </c>
      <c r="P276" s="4" t="str">
        <f t="shared" si="95"/>
        <v/>
      </c>
      <c r="Q276" s="4" t="str">
        <f t="shared" si="93"/>
        <v/>
      </c>
      <c r="R276" s="4">
        <f t="shared" si="88"/>
        <v>0</v>
      </c>
      <c r="S276" s="4">
        <f t="shared" si="89"/>
        <v>0</v>
      </c>
      <c r="T276" s="4">
        <f t="shared" si="90"/>
        <v>0</v>
      </c>
      <c r="U276" s="4" t="str">
        <f t="shared" si="91"/>
        <v>?</v>
      </c>
      <c r="V276" s="4" t="s">
        <v>181</v>
      </c>
    </row>
    <row r="277" spans="1:22" x14ac:dyDescent="0.35">
      <c r="A277" s="4">
        <v>2</v>
      </c>
      <c r="B277" s="4" t="s">
        <v>96</v>
      </c>
      <c r="C277" s="4">
        <v>1</v>
      </c>
      <c r="D277" s="4">
        <v>25</v>
      </c>
      <c r="K277" s="4" t="s">
        <v>153</v>
      </c>
      <c r="L277" s="4" t="s">
        <v>152</v>
      </c>
      <c r="M277" s="4" t="str">
        <f t="shared" si="96"/>
        <v/>
      </c>
      <c r="N277" s="4" t="str">
        <f t="shared" si="92"/>
        <v/>
      </c>
      <c r="O277" s="4" t="str">
        <f t="shared" si="94"/>
        <v/>
      </c>
      <c r="P277" s="4" t="str">
        <f t="shared" si="95"/>
        <v/>
      </c>
      <c r="Q277" s="4" t="str">
        <f t="shared" si="93"/>
        <v/>
      </c>
      <c r="R277" s="4">
        <f t="shared" si="88"/>
        <v>0</v>
      </c>
      <c r="S277" s="4">
        <f t="shared" si="89"/>
        <v>0</v>
      </c>
      <c r="T277" s="4" t="str">
        <f t="shared" si="90"/>
        <v>Dead Feb 25</v>
      </c>
      <c r="U277" s="4" t="str">
        <f t="shared" si="91"/>
        <v>"+ 2 Dead" written at bottom of this section</v>
      </c>
      <c r="V277" s="4" t="s">
        <v>106</v>
      </c>
    </row>
    <row r="278" spans="1:22" x14ac:dyDescent="0.35">
      <c r="A278" s="4">
        <v>2</v>
      </c>
      <c r="B278" s="4" t="s">
        <v>96</v>
      </c>
      <c r="C278" s="4">
        <v>2</v>
      </c>
      <c r="D278" s="4">
        <v>29</v>
      </c>
      <c r="K278" s="4" t="s">
        <v>154</v>
      </c>
      <c r="M278" s="4" t="str">
        <f t="shared" si="96"/>
        <v/>
      </c>
      <c r="N278" s="4" t="str">
        <f t="shared" si="92"/>
        <v/>
      </c>
      <c r="O278" s="4" t="str">
        <f t="shared" si="94"/>
        <v/>
      </c>
      <c r="P278" s="4" t="str">
        <f t="shared" si="95"/>
        <v/>
      </c>
      <c r="Q278" s="4" t="str">
        <f t="shared" si="93"/>
        <v/>
      </c>
      <c r="R278" s="4">
        <f t="shared" si="88"/>
        <v>0</v>
      </c>
      <c r="S278" s="4">
        <f t="shared" si="89"/>
        <v>0</v>
      </c>
      <c r="T278" s="4" t="str">
        <f t="shared" si="90"/>
        <v>Dead March 1</v>
      </c>
      <c r="U278" s="4">
        <f t="shared" si="91"/>
        <v>0</v>
      </c>
      <c r="V278" s="4" t="s">
        <v>106</v>
      </c>
    </row>
    <row r="279" spans="1:22" x14ac:dyDescent="0.35">
      <c r="A279" s="4">
        <v>2</v>
      </c>
      <c r="B279" s="4" t="s">
        <v>96</v>
      </c>
      <c r="C279" s="4">
        <v>3</v>
      </c>
      <c r="D279" s="4">
        <v>23</v>
      </c>
      <c r="F279" s="4">
        <v>24</v>
      </c>
      <c r="G279" s="4">
        <v>26</v>
      </c>
      <c r="H279" s="4">
        <v>27</v>
      </c>
      <c r="I279" s="4">
        <v>29</v>
      </c>
      <c r="J279" s="4" t="s">
        <v>15</v>
      </c>
      <c r="M279" s="4">
        <f>1/2</f>
        <v>0.5</v>
      </c>
      <c r="N279" s="4">
        <f>1/2</f>
        <v>0.5</v>
      </c>
      <c r="O279" s="4">
        <f t="shared" si="94"/>
        <v>2</v>
      </c>
      <c r="P279" s="4">
        <f t="shared" si="95"/>
        <v>1</v>
      </c>
      <c r="Q279" s="4">
        <f t="shared" si="93"/>
        <v>2</v>
      </c>
      <c r="R279" s="4">
        <f t="shared" si="88"/>
        <v>6</v>
      </c>
      <c r="S279" s="4" t="str">
        <f t="shared" si="89"/>
        <v>M</v>
      </c>
      <c r="T279" s="4">
        <f t="shared" si="90"/>
        <v>0</v>
      </c>
      <c r="U279" s="4">
        <f t="shared" si="91"/>
        <v>0</v>
      </c>
      <c r="V279" s="4" t="s">
        <v>107</v>
      </c>
    </row>
    <row r="280" spans="1:22" x14ac:dyDescent="0.35">
      <c r="A280" s="4">
        <v>2</v>
      </c>
      <c r="B280" s="4" t="s">
        <v>96</v>
      </c>
      <c r="C280" s="4">
        <v>4</v>
      </c>
      <c r="D280" s="4">
        <v>23</v>
      </c>
      <c r="E280" s="4">
        <v>24</v>
      </c>
      <c r="F280" s="4">
        <v>25</v>
      </c>
      <c r="K280" s="4" t="s">
        <v>155</v>
      </c>
      <c r="M280" s="4">
        <f>IF(E280-D280&gt;0,E280-D280,"")</f>
        <v>1</v>
      </c>
      <c r="N280" s="4">
        <f>IF(F280-E280&gt;0,F280-E280,"")</f>
        <v>1</v>
      </c>
      <c r="O280" s="4" t="str">
        <f t="shared" si="94"/>
        <v/>
      </c>
      <c r="P280" s="4" t="str">
        <f t="shared" si="95"/>
        <v/>
      </c>
      <c r="Q280" s="4" t="str">
        <f t="shared" si="93"/>
        <v/>
      </c>
      <c r="R280" s="4">
        <f t="shared" si="88"/>
        <v>2</v>
      </c>
      <c r="S280" s="4">
        <f t="shared" si="89"/>
        <v>0</v>
      </c>
      <c r="T280" s="4" t="str">
        <f t="shared" si="90"/>
        <v>Dead Feb 29</v>
      </c>
      <c r="U280" s="4">
        <f t="shared" si="91"/>
        <v>0</v>
      </c>
      <c r="V280" s="4" t="s">
        <v>106</v>
      </c>
    </row>
    <row r="281" spans="1:22" x14ac:dyDescent="0.35">
      <c r="A281" s="4">
        <v>2</v>
      </c>
      <c r="B281" s="4" t="s">
        <v>96</v>
      </c>
      <c r="C281" s="4">
        <v>6</v>
      </c>
      <c r="D281" s="4">
        <v>23</v>
      </c>
      <c r="F281" s="4">
        <v>24</v>
      </c>
      <c r="K281" s="4" t="s">
        <v>155</v>
      </c>
      <c r="M281" s="4">
        <f>1/2</f>
        <v>0.5</v>
      </c>
      <c r="N281" s="4">
        <f>1/2</f>
        <v>0.5</v>
      </c>
      <c r="O281" s="4" t="str">
        <f t="shared" si="94"/>
        <v/>
      </c>
      <c r="P281" s="4" t="str">
        <f t="shared" si="95"/>
        <v/>
      </c>
      <c r="Q281" s="4" t="str">
        <f t="shared" si="93"/>
        <v/>
      </c>
      <c r="R281" s="4">
        <f t="shared" si="88"/>
        <v>1</v>
      </c>
      <c r="S281" s="4">
        <f t="shared" si="89"/>
        <v>0</v>
      </c>
      <c r="T281" s="4" t="str">
        <f t="shared" si="90"/>
        <v>Dead Feb 29</v>
      </c>
      <c r="U281" s="4">
        <f t="shared" si="91"/>
        <v>0</v>
      </c>
      <c r="V281" s="4" t="s">
        <v>106</v>
      </c>
    </row>
    <row r="282" spans="1:22" x14ac:dyDescent="0.35">
      <c r="A282" s="4">
        <v>2</v>
      </c>
      <c r="B282" s="4" t="s">
        <v>96</v>
      </c>
      <c r="C282" s="4">
        <v>7</v>
      </c>
      <c r="D282" s="4">
        <v>25</v>
      </c>
      <c r="E282" s="4">
        <v>26</v>
      </c>
      <c r="F282" s="4">
        <v>27</v>
      </c>
      <c r="G282" s="4">
        <v>29</v>
      </c>
      <c r="H282" s="4">
        <v>1</v>
      </c>
      <c r="I282" s="4">
        <v>3</v>
      </c>
      <c r="J282" s="4" t="s">
        <v>22</v>
      </c>
      <c r="M282" s="4">
        <f t="shared" ref="M282:O286" si="97">IF(E282-D282&gt;0,E282-D282,"")</f>
        <v>1</v>
      </c>
      <c r="N282" s="4">
        <f t="shared" si="97"/>
        <v>1</v>
      </c>
      <c r="O282" s="4">
        <f t="shared" si="97"/>
        <v>2</v>
      </c>
      <c r="P282" s="4">
        <v>1</v>
      </c>
      <c r="Q282" s="4">
        <f t="shared" si="93"/>
        <v>2</v>
      </c>
      <c r="R282" s="4">
        <f t="shared" si="88"/>
        <v>7</v>
      </c>
      <c r="S282" s="4" t="str">
        <f t="shared" si="89"/>
        <v>F</v>
      </c>
      <c r="T282" s="4">
        <f t="shared" si="90"/>
        <v>0</v>
      </c>
      <c r="U282" s="4">
        <f t="shared" si="91"/>
        <v>0</v>
      </c>
      <c r="V282" s="4" t="s">
        <v>107</v>
      </c>
    </row>
    <row r="283" spans="1:22" x14ac:dyDescent="0.35">
      <c r="A283" s="4">
        <v>2</v>
      </c>
      <c r="B283" s="4" t="s">
        <v>96</v>
      </c>
      <c r="C283" s="4">
        <v>8</v>
      </c>
      <c r="D283" s="4">
        <v>8</v>
      </c>
      <c r="E283" s="4">
        <v>9</v>
      </c>
      <c r="F283" s="4">
        <v>10</v>
      </c>
      <c r="G283" s="4">
        <v>13</v>
      </c>
      <c r="H283" s="4">
        <v>14</v>
      </c>
      <c r="I283" s="4">
        <v>17</v>
      </c>
      <c r="J283" s="4" t="s">
        <v>15</v>
      </c>
      <c r="M283" s="4">
        <f t="shared" si="97"/>
        <v>1</v>
      </c>
      <c r="N283" s="4">
        <f t="shared" si="97"/>
        <v>1</v>
      </c>
      <c r="O283" s="4">
        <f t="shared" si="97"/>
        <v>3</v>
      </c>
      <c r="P283" s="4">
        <f t="shared" ref="P283:P316" si="98">IF(H283-G283&gt;0,H283-G283,"")</f>
        <v>1</v>
      </c>
      <c r="Q283" s="4">
        <f t="shared" si="93"/>
        <v>3</v>
      </c>
      <c r="R283" s="4">
        <f t="shared" si="88"/>
        <v>9</v>
      </c>
      <c r="S283" s="4" t="str">
        <f t="shared" si="89"/>
        <v>M</v>
      </c>
      <c r="T283" s="4">
        <f t="shared" si="90"/>
        <v>0</v>
      </c>
      <c r="U283" s="4">
        <f t="shared" si="91"/>
        <v>0</v>
      </c>
      <c r="V283" s="4" t="s">
        <v>107</v>
      </c>
    </row>
    <row r="284" spans="1:22" x14ac:dyDescent="0.35">
      <c r="A284" s="4">
        <v>2</v>
      </c>
      <c r="B284" s="4" t="s">
        <v>96</v>
      </c>
      <c r="C284" s="4">
        <v>9</v>
      </c>
      <c r="D284" s="4">
        <v>24</v>
      </c>
      <c r="E284" s="4">
        <v>25</v>
      </c>
      <c r="F284" s="4">
        <v>26</v>
      </c>
      <c r="K284" s="4" t="s">
        <v>155</v>
      </c>
      <c r="M284" s="4">
        <f t="shared" si="97"/>
        <v>1</v>
      </c>
      <c r="N284" s="4">
        <f t="shared" si="97"/>
        <v>1</v>
      </c>
      <c r="O284" s="4" t="str">
        <f t="shared" si="97"/>
        <v/>
      </c>
      <c r="P284" s="4" t="str">
        <f t="shared" si="98"/>
        <v/>
      </c>
      <c r="Q284" s="4" t="str">
        <f t="shared" si="93"/>
        <v/>
      </c>
      <c r="R284" s="4">
        <f t="shared" si="88"/>
        <v>2</v>
      </c>
      <c r="S284" s="4">
        <f t="shared" si="89"/>
        <v>0</v>
      </c>
      <c r="T284" s="4" t="str">
        <f t="shared" si="90"/>
        <v>Dead Feb 29</v>
      </c>
      <c r="U284" s="4">
        <f t="shared" si="91"/>
        <v>0</v>
      </c>
      <c r="V284" s="4" t="s">
        <v>106</v>
      </c>
    </row>
    <row r="285" spans="1:22" x14ac:dyDescent="0.35">
      <c r="A285" s="4">
        <v>2</v>
      </c>
      <c r="B285" s="4" t="s">
        <v>96</v>
      </c>
      <c r="C285" s="4">
        <v>10</v>
      </c>
      <c r="D285" s="4">
        <v>8</v>
      </c>
      <c r="K285" s="4" t="s">
        <v>156</v>
      </c>
      <c r="M285" s="4" t="str">
        <f t="shared" si="97"/>
        <v/>
      </c>
      <c r="N285" s="4" t="str">
        <f t="shared" si="97"/>
        <v/>
      </c>
      <c r="O285" s="4" t="str">
        <f t="shared" si="97"/>
        <v/>
      </c>
      <c r="P285" s="4" t="str">
        <f t="shared" si="98"/>
        <v/>
      </c>
      <c r="Q285" s="4" t="str">
        <f t="shared" si="93"/>
        <v/>
      </c>
      <c r="R285" s="4">
        <f t="shared" si="88"/>
        <v>0</v>
      </c>
      <c r="S285" s="4">
        <f t="shared" si="89"/>
        <v>0</v>
      </c>
      <c r="T285" s="4" t="str">
        <f t="shared" si="90"/>
        <v>Escaped M 9</v>
      </c>
      <c r="U285" s="4">
        <f t="shared" si="91"/>
        <v>0</v>
      </c>
      <c r="V285" s="4" t="s">
        <v>97</v>
      </c>
    </row>
    <row r="286" spans="1:22" x14ac:dyDescent="0.35">
      <c r="A286" s="4">
        <v>2</v>
      </c>
      <c r="B286" s="4" t="s">
        <v>96</v>
      </c>
      <c r="C286" s="4">
        <v>11</v>
      </c>
      <c r="D286" s="4">
        <v>24</v>
      </c>
      <c r="E286" s="4">
        <v>25</v>
      </c>
      <c r="F286" s="4">
        <v>26</v>
      </c>
      <c r="K286" s="4" t="s">
        <v>155</v>
      </c>
      <c r="M286" s="4">
        <f t="shared" si="97"/>
        <v>1</v>
      </c>
      <c r="N286" s="4">
        <f t="shared" si="97"/>
        <v>1</v>
      </c>
      <c r="O286" s="4" t="str">
        <f t="shared" si="97"/>
        <v/>
      </c>
      <c r="P286" s="4" t="str">
        <f t="shared" si="98"/>
        <v/>
      </c>
      <c r="Q286" s="4" t="str">
        <f t="shared" si="93"/>
        <v/>
      </c>
      <c r="R286" s="4">
        <f t="shared" si="88"/>
        <v>2</v>
      </c>
      <c r="S286" s="4">
        <f t="shared" si="89"/>
        <v>0</v>
      </c>
      <c r="T286" s="4" t="str">
        <f t="shared" si="90"/>
        <v>Dead Feb 29</v>
      </c>
      <c r="U286" s="4">
        <f t="shared" si="91"/>
        <v>0</v>
      </c>
      <c r="V286" s="4" t="s">
        <v>106</v>
      </c>
    </row>
    <row r="287" spans="1:22" x14ac:dyDescent="0.35">
      <c r="A287" s="4">
        <v>2</v>
      </c>
      <c r="B287" s="4" t="s">
        <v>96</v>
      </c>
      <c r="C287" s="4">
        <v>12</v>
      </c>
      <c r="D287" s="4">
        <v>3</v>
      </c>
      <c r="E287" s="4">
        <v>4</v>
      </c>
      <c r="G287" s="4">
        <v>7</v>
      </c>
      <c r="H287" s="4">
        <v>10</v>
      </c>
      <c r="I287" s="4">
        <v>11</v>
      </c>
      <c r="J287" s="4" t="s">
        <v>22</v>
      </c>
      <c r="M287" s="4">
        <f t="shared" ref="M287:M300" si="99">IF(E287-D287&gt;0,E287-D287,"")</f>
        <v>1</v>
      </c>
      <c r="N287" s="4">
        <f>3/2</f>
        <v>1.5</v>
      </c>
      <c r="O287" s="4">
        <f>3/2</f>
        <v>1.5</v>
      </c>
      <c r="P287" s="4">
        <f t="shared" si="98"/>
        <v>3</v>
      </c>
      <c r="Q287" s="4">
        <f t="shared" si="93"/>
        <v>1</v>
      </c>
      <c r="R287" s="4">
        <f t="shared" si="88"/>
        <v>8</v>
      </c>
      <c r="S287" s="4" t="str">
        <f t="shared" si="89"/>
        <v>F</v>
      </c>
      <c r="T287" s="4">
        <f t="shared" si="90"/>
        <v>0</v>
      </c>
      <c r="U287" s="4">
        <f t="shared" si="91"/>
        <v>0</v>
      </c>
      <c r="V287" s="4" t="s">
        <v>107</v>
      </c>
    </row>
    <row r="288" spans="1:22" x14ac:dyDescent="0.35">
      <c r="A288" s="4">
        <v>2</v>
      </c>
      <c r="B288" s="4" t="s">
        <v>96</v>
      </c>
      <c r="C288" s="4">
        <v>13</v>
      </c>
      <c r="D288" s="4">
        <v>3</v>
      </c>
      <c r="E288" s="4">
        <v>4</v>
      </c>
      <c r="G288" s="4">
        <v>7</v>
      </c>
      <c r="H288" s="4">
        <v>10</v>
      </c>
      <c r="I288" s="4">
        <v>11</v>
      </c>
      <c r="J288" s="4" t="s">
        <v>15</v>
      </c>
      <c r="M288" s="4">
        <f t="shared" si="99"/>
        <v>1</v>
      </c>
      <c r="N288" s="4">
        <f>3/2</f>
        <v>1.5</v>
      </c>
      <c r="O288" s="4">
        <f>3/2</f>
        <v>1.5</v>
      </c>
      <c r="P288" s="4">
        <f t="shared" si="98"/>
        <v>3</v>
      </c>
      <c r="Q288" s="4">
        <f t="shared" si="93"/>
        <v>1</v>
      </c>
      <c r="R288" s="4">
        <f t="shared" si="88"/>
        <v>8</v>
      </c>
      <c r="S288" s="4" t="str">
        <f t="shared" si="89"/>
        <v>M</v>
      </c>
      <c r="T288" s="4">
        <f t="shared" si="90"/>
        <v>0</v>
      </c>
      <c r="U288" s="4">
        <f t="shared" si="91"/>
        <v>0</v>
      </c>
      <c r="V288" s="4" t="s">
        <v>107</v>
      </c>
    </row>
    <row r="289" spans="1:22" x14ac:dyDescent="0.35">
      <c r="A289" s="4">
        <v>2</v>
      </c>
      <c r="B289" s="4" t="s">
        <v>96</v>
      </c>
      <c r="C289" s="4">
        <v>14</v>
      </c>
      <c r="D289" s="4">
        <v>3</v>
      </c>
      <c r="E289" s="4">
        <v>4</v>
      </c>
      <c r="K289" s="4" t="s">
        <v>157</v>
      </c>
      <c r="M289" s="4">
        <f t="shared" si="99"/>
        <v>1</v>
      </c>
      <c r="N289" s="4" t="str">
        <f>IF(F289-E289&gt;0,F289-E289,"")</f>
        <v/>
      </c>
      <c r="O289" s="4" t="str">
        <f>IF(G289-F289&gt;0,G289-F289,"")</f>
        <v/>
      </c>
      <c r="P289" s="4" t="str">
        <f t="shared" si="98"/>
        <v/>
      </c>
      <c r="Q289" s="4" t="str">
        <f t="shared" si="93"/>
        <v/>
      </c>
      <c r="R289" s="4">
        <f t="shared" si="88"/>
        <v>1</v>
      </c>
      <c r="S289" s="4">
        <f t="shared" si="89"/>
        <v>0</v>
      </c>
      <c r="T289" s="4" t="str">
        <f t="shared" si="90"/>
        <v>Escaped March 8</v>
      </c>
      <c r="U289" s="4">
        <f t="shared" si="91"/>
        <v>0</v>
      </c>
      <c r="V289" s="4" t="s">
        <v>97</v>
      </c>
    </row>
    <row r="290" spans="1:22" x14ac:dyDescent="0.35">
      <c r="A290" s="4">
        <v>2</v>
      </c>
      <c r="B290" s="4" t="s">
        <v>96</v>
      </c>
      <c r="C290" s="4">
        <v>15</v>
      </c>
      <c r="D290" s="4">
        <v>3</v>
      </c>
      <c r="E290" s="4">
        <v>4</v>
      </c>
      <c r="G290" s="4">
        <v>7</v>
      </c>
      <c r="K290" s="4" t="s">
        <v>131</v>
      </c>
      <c r="M290" s="4">
        <f t="shared" si="99"/>
        <v>1</v>
      </c>
      <c r="N290" s="4">
        <f>3/2</f>
        <v>1.5</v>
      </c>
      <c r="O290" s="4">
        <f>3/2</f>
        <v>1.5</v>
      </c>
      <c r="P290" s="4" t="str">
        <f t="shared" si="98"/>
        <v/>
      </c>
      <c r="Q290" s="4" t="str">
        <f t="shared" si="93"/>
        <v/>
      </c>
      <c r="R290" s="4">
        <f t="shared" si="88"/>
        <v>4</v>
      </c>
      <c r="S290" s="4">
        <f t="shared" si="89"/>
        <v>0</v>
      </c>
      <c r="T290" s="4" t="str">
        <f t="shared" si="90"/>
        <v>Dead March 8</v>
      </c>
      <c r="U290" s="4">
        <f t="shared" si="91"/>
        <v>0</v>
      </c>
      <c r="V290" s="4" t="s">
        <v>106</v>
      </c>
    </row>
    <row r="291" spans="1:22" x14ac:dyDescent="0.35">
      <c r="A291" s="4">
        <v>2</v>
      </c>
      <c r="B291" s="4" t="s">
        <v>96</v>
      </c>
      <c r="C291" s="7">
        <v>16</v>
      </c>
      <c r="D291" s="4">
        <v>8</v>
      </c>
      <c r="E291" s="4">
        <v>9</v>
      </c>
      <c r="F291" s="4">
        <v>10</v>
      </c>
      <c r="G291" s="4">
        <v>12</v>
      </c>
      <c r="H291" s="4">
        <v>13</v>
      </c>
      <c r="I291" s="4">
        <v>15</v>
      </c>
      <c r="J291" s="4" t="s">
        <v>22</v>
      </c>
      <c r="M291" s="4">
        <f t="shared" si="99"/>
        <v>1</v>
      </c>
      <c r="N291" s="4">
        <f t="shared" ref="N291:O294" si="100">IF(F291-E291&gt;0,F291-E291,"")</f>
        <v>1</v>
      </c>
      <c r="O291" s="4">
        <f t="shared" si="100"/>
        <v>2</v>
      </c>
      <c r="P291" s="4">
        <f t="shared" si="98"/>
        <v>1</v>
      </c>
      <c r="Q291" s="4">
        <f t="shared" si="93"/>
        <v>2</v>
      </c>
      <c r="R291" s="4">
        <f t="shared" si="88"/>
        <v>7</v>
      </c>
      <c r="S291" s="4" t="str">
        <f t="shared" si="89"/>
        <v>F</v>
      </c>
      <c r="T291" s="4">
        <f t="shared" si="90"/>
        <v>0</v>
      </c>
      <c r="U291" s="4">
        <f t="shared" si="91"/>
        <v>0</v>
      </c>
      <c r="V291" s="4" t="s">
        <v>107</v>
      </c>
    </row>
    <row r="292" spans="1:22" x14ac:dyDescent="0.35">
      <c r="A292" s="4">
        <v>2</v>
      </c>
      <c r="B292" s="4" t="s">
        <v>96</v>
      </c>
      <c r="C292" s="7">
        <v>17</v>
      </c>
      <c r="K292" s="4" t="s">
        <v>159</v>
      </c>
      <c r="M292" s="4" t="str">
        <f t="shared" si="99"/>
        <v/>
      </c>
      <c r="N292" s="4" t="str">
        <f t="shared" si="100"/>
        <v/>
      </c>
      <c r="O292" s="4" t="str">
        <f t="shared" si="100"/>
        <v/>
      </c>
      <c r="P292" s="4" t="str">
        <f t="shared" si="98"/>
        <v/>
      </c>
      <c r="Q292" s="4" t="str">
        <f t="shared" si="93"/>
        <v/>
      </c>
      <c r="R292" s="4">
        <f t="shared" si="88"/>
        <v>0</v>
      </c>
      <c r="S292" s="4">
        <f t="shared" si="89"/>
        <v>0</v>
      </c>
      <c r="T292" s="4" t="str">
        <f t="shared" si="90"/>
        <v>EM9</v>
      </c>
      <c r="U292" s="4">
        <f t="shared" si="91"/>
        <v>0</v>
      </c>
      <c r="V292" s="4" t="s">
        <v>97</v>
      </c>
    </row>
    <row r="293" spans="1:22" x14ac:dyDescent="0.35">
      <c r="A293" s="4">
        <v>2</v>
      </c>
      <c r="B293" s="4" t="s">
        <v>96</v>
      </c>
      <c r="C293" s="7">
        <v>18</v>
      </c>
      <c r="D293" s="4">
        <v>8</v>
      </c>
      <c r="E293" s="4">
        <v>9</v>
      </c>
      <c r="F293" s="4">
        <v>11</v>
      </c>
      <c r="G293" s="4">
        <v>12</v>
      </c>
      <c r="H293" s="4">
        <v>13</v>
      </c>
      <c r="I293" s="4">
        <v>16</v>
      </c>
      <c r="J293" s="4" t="s">
        <v>22</v>
      </c>
      <c r="M293" s="4">
        <f t="shared" si="99"/>
        <v>1</v>
      </c>
      <c r="N293" s="4">
        <f t="shared" si="100"/>
        <v>2</v>
      </c>
      <c r="O293" s="4">
        <f t="shared" si="100"/>
        <v>1</v>
      </c>
      <c r="P293" s="4">
        <f t="shared" si="98"/>
        <v>1</v>
      </c>
      <c r="Q293" s="4">
        <f t="shared" si="93"/>
        <v>3</v>
      </c>
      <c r="R293" s="4">
        <f t="shared" si="88"/>
        <v>8</v>
      </c>
      <c r="S293" s="4" t="str">
        <f t="shared" si="89"/>
        <v>F</v>
      </c>
      <c r="T293" s="4">
        <f t="shared" si="90"/>
        <v>0</v>
      </c>
      <c r="U293" s="4">
        <f t="shared" si="91"/>
        <v>0</v>
      </c>
      <c r="V293" s="4" t="s">
        <v>107</v>
      </c>
    </row>
    <row r="294" spans="1:22" x14ac:dyDescent="0.35">
      <c r="A294" s="4">
        <v>2</v>
      </c>
      <c r="B294" s="4" t="s">
        <v>96</v>
      </c>
      <c r="C294" s="7">
        <v>19</v>
      </c>
      <c r="D294" s="4">
        <v>8</v>
      </c>
      <c r="E294" s="4">
        <v>9</v>
      </c>
      <c r="F294" s="4">
        <v>10</v>
      </c>
      <c r="G294" s="4">
        <v>12</v>
      </c>
      <c r="H294" s="4">
        <v>13</v>
      </c>
      <c r="I294" s="4">
        <v>15</v>
      </c>
      <c r="J294" s="4" t="s">
        <v>22</v>
      </c>
      <c r="M294" s="4">
        <f t="shared" si="99"/>
        <v>1</v>
      </c>
      <c r="N294" s="4">
        <f t="shared" si="100"/>
        <v>1</v>
      </c>
      <c r="O294" s="4">
        <f t="shared" si="100"/>
        <v>2</v>
      </c>
      <c r="P294" s="4">
        <f t="shared" si="98"/>
        <v>1</v>
      </c>
      <c r="Q294" s="4">
        <f t="shared" si="93"/>
        <v>2</v>
      </c>
      <c r="R294" s="4">
        <f t="shared" si="88"/>
        <v>7</v>
      </c>
      <c r="S294" s="4" t="str">
        <f t="shared" si="89"/>
        <v>F</v>
      </c>
      <c r="T294" s="4">
        <f t="shared" si="90"/>
        <v>0</v>
      </c>
      <c r="U294" s="4">
        <f t="shared" si="91"/>
        <v>0</v>
      </c>
      <c r="V294" s="4" t="s">
        <v>107</v>
      </c>
    </row>
    <row r="295" spans="1:22" x14ac:dyDescent="0.35">
      <c r="A295" s="4">
        <v>2</v>
      </c>
      <c r="B295" s="4" t="s">
        <v>96</v>
      </c>
      <c r="C295" s="7" t="s">
        <v>1</v>
      </c>
      <c r="D295" s="4">
        <v>3</v>
      </c>
      <c r="E295" s="4">
        <v>4</v>
      </c>
      <c r="G295" s="4">
        <v>7</v>
      </c>
      <c r="H295" s="4">
        <v>10</v>
      </c>
      <c r="I295" s="4">
        <v>11</v>
      </c>
      <c r="J295" s="4" t="s">
        <v>15</v>
      </c>
      <c r="M295" s="4">
        <f t="shared" si="99"/>
        <v>1</v>
      </c>
      <c r="N295" s="4">
        <f t="shared" ref="N295:O298" si="101">3/2</f>
        <v>1.5</v>
      </c>
      <c r="O295" s="4">
        <f t="shared" si="101"/>
        <v>1.5</v>
      </c>
      <c r="P295" s="4">
        <f t="shared" si="98"/>
        <v>3</v>
      </c>
      <c r="Q295" s="4">
        <f t="shared" si="93"/>
        <v>1</v>
      </c>
      <c r="R295" s="4">
        <f t="shared" si="88"/>
        <v>8</v>
      </c>
      <c r="S295" s="4" t="str">
        <f t="shared" si="89"/>
        <v>M</v>
      </c>
      <c r="T295" s="4">
        <f t="shared" si="90"/>
        <v>0</v>
      </c>
      <c r="U295" s="4">
        <f t="shared" si="91"/>
        <v>0</v>
      </c>
      <c r="V295" s="4" t="s">
        <v>107</v>
      </c>
    </row>
    <row r="296" spans="1:22" x14ac:dyDescent="0.35">
      <c r="A296" s="4">
        <v>2</v>
      </c>
      <c r="B296" s="4" t="s">
        <v>96</v>
      </c>
      <c r="C296" s="7" t="s">
        <v>2</v>
      </c>
      <c r="D296" s="4">
        <v>3</v>
      </c>
      <c r="E296" s="4">
        <v>4</v>
      </c>
      <c r="G296" s="4">
        <v>7</v>
      </c>
      <c r="H296" s="4">
        <v>9</v>
      </c>
      <c r="I296" s="4">
        <v>10</v>
      </c>
      <c r="J296" s="4" t="s">
        <v>15</v>
      </c>
      <c r="M296" s="4">
        <f t="shared" si="99"/>
        <v>1</v>
      </c>
      <c r="N296" s="4">
        <f t="shared" si="101"/>
        <v>1.5</v>
      </c>
      <c r="O296" s="4">
        <f t="shared" si="101"/>
        <v>1.5</v>
      </c>
      <c r="P296" s="4">
        <f t="shared" si="98"/>
        <v>2</v>
      </c>
      <c r="Q296" s="4">
        <f t="shared" si="93"/>
        <v>1</v>
      </c>
      <c r="R296" s="4">
        <f t="shared" si="88"/>
        <v>7</v>
      </c>
      <c r="S296" s="4" t="str">
        <f t="shared" si="89"/>
        <v>M</v>
      </c>
      <c r="T296" s="4">
        <f t="shared" si="90"/>
        <v>0</v>
      </c>
      <c r="U296" s="4">
        <f t="shared" si="91"/>
        <v>0</v>
      </c>
      <c r="V296" s="4" t="s">
        <v>107</v>
      </c>
    </row>
    <row r="297" spans="1:22" x14ac:dyDescent="0.35">
      <c r="A297" s="4">
        <v>2</v>
      </c>
      <c r="B297" s="4" t="s">
        <v>96</v>
      </c>
      <c r="C297" s="7" t="s">
        <v>3</v>
      </c>
      <c r="D297" s="4">
        <v>3</v>
      </c>
      <c r="E297" s="4">
        <v>4</v>
      </c>
      <c r="G297" s="4">
        <v>7</v>
      </c>
      <c r="H297" s="4">
        <v>11</v>
      </c>
      <c r="I297" s="4">
        <v>12</v>
      </c>
      <c r="J297" s="4" t="s">
        <v>22</v>
      </c>
      <c r="M297" s="4">
        <f t="shared" si="99"/>
        <v>1</v>
      </c>
      <c r="N297" s="4">
        <f t="shared" si="101"/>
        <v>1.5</v>
      </c>
      <c r="O297" s="4">
        <f t="shared" si="101"/>
        <v>1.5</v>
      </c>
      <c r="P297" s="4">
        <f t="shared" si="98"/>
        <v>4</v>
      </c>
      <c r="Q297" s="4">
        <f t="shared" si="93"/>
        <v>1</v>
      </c>
      <c r="R297" s="4">
        <f t="shared" si="88"/>
        <v>9</v>
      </c>
      <c r="S297" s="4" t="str">
        <f t="shared" si="89"/>
        <v>F</v>
      </c>
      <c r="T297" s="4">
        <f t="shared" si="90"/>
        <v>0</v>
      </c>
      <c r="U297" s="4">
        <f t="shared" si="91"/>
        <v>0</v>
      </c>
      <c r="V297" s="4" t="s">
        <v>107</v>
      </c>
    </row>
    <row r="298" spans="1:22" x14ac:dyDescent="0.35">
      <c r="A298" s="4">
        <v>2</v>
      </c>
      <c r="B298" s="4" t="s">
        <v>96</v>
      </c>
      <c r="C298" s="7" t="s">
        <v>4</v>
      </c>
      <c r="D298" s="4">
        <v>3</v>
      </c>
      <c r="E298" s="4">
        <v>4</v>
      </c>
      <c r="G298" s="4">
        <v>7</v>
      </c>
      <c r="H298" s="4">
        <v>9</v>
      </c>
      <c r="I298" s="4">
        <v>11</v>
      </c>
      <c r="J298" s="4" t="s">
        <v>15</v>
      </c>
      <c r="M298" s="4">
        <f t="shared" si="99"/>
        <v>1</v>
      </c>
      <c r="N298" s="4">
        <f t="shared" si="101"/>
        <v>1.5</v>
      </c>
      <c r="O298" s="4">
        <f t="shared" si="101"/>
        <v>1.5</v>
      </c>
      <c r="P298" s="4">
        <f t="shared" si="98"/>
        <v>2</v>
      </c>
      <c r="Q298" s="4">
        <f t="shared" ref="Q298:Q316" si="102">IF(I298-H298&gt;0,I298-H298,"")</f>
        <v>2</v>
      </c>
      <c r="R298" s="4">
        <f t="shared" si="88"/>
        <v>8</v>
      </c>
      <c r="S298" s="4" t="str">
        <f t="shared" si="89"/>
        <v>M</v>
      </c>
      <c r="T298" s="4">
        <f t="shared" si="90"/>
        <v>0</v>
      </c>
      <c r="U298" s="4">
        <f t="shared" si="91"/>
        <v>0</v>
      </c>
      <c r="V298" s="4" t="s">
        <v>107</v>
      </c>
    </row>
    <row r="299" spans="1:22" x14ac:dyDescent="0.35">
      <c r="A299" s="4">
        <v>2</v>
      </c>
      <c r="B299" s="4" t="s">
        <v>96</v>
      </c>
      <c r="C299" s="7" t="s">
        <v>5</v>
      </c>
      <c r="D299" s="4">
        <v>3</v>
      </c>
      <c r="E299" s="4">
        <v>4</v>
      </c>
      <c r="K299" s="4" t="s">
        <v>158</v>
      </c>
      <c r="M299" s="4">
        <f t="shared" si="99"/>
        <v>1</v>
      </c>
      <c r="N299" s="4" t="str">
        <f>IF(F299-E299&gt;0,F299-E299,"")</f>
        <v/>
      </c>
      <c r="O299" s="4" t="str">
        <f>IF(G299-F299&gt;0,G299-F299,"")</f>
        <v/>
      </c>
      <c r="P299" s="4" t="str">
        <f t="shared" si="98"/>
        <v/>
      </c>
      <c r="Q299" s="4" t="str">
        <f t="shared" si="102"/>
        <v/>
      </c>
      <c r="R299" s="4">
        <f t="shared" si="88"/>
        <v>1</v>
      </c>
      <c r="S299" s="4">
        <f t="shared" si="89"/>
        <v>0</v>
      </c>
      <c r="T299" s="4" t="str">
        <f t="shared" si="90"/>
        <v>E M7</v>
      </c>
      <c r="U299" s="4">
        <f t="shared" si="91"/>
        <v>0</v>
      </c>
      <c r="V299" s="4" t="s">
        <v>97</v>
      </c>
    </row>
    <row r="300" spans="1:22" x14ac:dyDescent="0.35">
      <c r="A300" s="4">
        <v>2</v>
      </c>
      <c r="B300" s="4" t="s">
        <v>96</v>
      </c>
      <c r="C300" s="7" t="s">
        <v>149</v>
      </c>
      <c r="D300" s="4">
        <v>3</v>
      </c>
      <c r="E300" s="4">
        <v>4</v>
      </c>
      <c r="G300" s="4">
        <v>7</v>
      </c>
      <c r="H300" s="4">
        <v>9</v>
      </c>
      <c r="I300" s="4">
        <v>11</v>
      </c>
      <c r="J300" s="4" t="s">
        <v>22</v>
      </c>
      <c r="M300" s="4">
        <f t="shared" si="99"/>
        <v>1</v>
      </c>
      <c r="N300" s="4">
        <f>3/2</f>
        <v>1.5</v>
      </c>
      <c r="O300" s="4">
        <f>3/2</f>
        <v>1.5</v>
      </c>
      <c r="P300" s="4">
        <f t="shared" si="98"/>
        <v>2</v>
      </c>
      <c r="Q300" s="4">
        <f t="shared" si="102"/>
        <v>2</v>
      </c>
      <c r="R300" s="4">
        <f t="shared" si="88"/>
        <v>8</v>
      </c>
      <c r="S300" s="4" t="str">
        <f t="shared" si="89"/>
        <v>F</v>
      </c>
      <c r="T300" s="4">
        <f t="shared" si="90"/>
        <v>0</v>
      </c>
      <c r="U300" s="4">
        <f t="shared" si="91"/>
        <v>0</v>
      </c>
      <c r="V300" s="4" t="s">
        <v>107</v>
      </c>
    </row>
    <row r="301" spans="1:22" x14ac:dyDescent="0.35">
      <c r="A301" s="4">
        <v>2</v>
      </c>
      <c r="B301" s="4" t="s">
        <v>99</v>
      </c>
      <c r="C301" s="4">
        <v>1</v>
      </c>
      <c r="D301" s="4">
        <v>27</v>
      </c>
      <c r="E301" s="4">
        <v>1</v>
      </c>
      <c r="F301" s="4">
        <v>2</v>
      </c>
      <c r="G301" s="4">
        <v>4</v>
      </c>
      <c r="H301" s="4">
        <v>8</v>
      </c>
      <c r="K301" s="4" t="s">
        <v>115</v>
      </c>
      <c r="M301" s="4">
        <v>3</v>
      </c>
      <c r="N301" s="4">
        <f>IF(F301-E301&gt;0,F301-E301,"")</f>
        <v>1</v>
      </c>
      <c r="O301" s="4">
        <f>IF(G301-F301&gt;0,G301-F301,"")</f>
        <v>2</v>
      </c>
      <c r="P301" s="4">
        <f t="shared" si="98"/>
        <v>4</v>
      </c>
      <c r="Q301" s="4" t="str">
        <f t="shared" si="102"/>
        <v/>
      </c>
      <c r="R301" s="4">
        <f t="shared" si="88"/>
        <v>10</v>
      </c>
      <c r="S301" s="4">
        <f t="shared" si="89"/>
        <v>0</v>
      </c>
      <c r="T301" s="4" t="str">
        <f t="shared" si="90"/>
        <v>Dead March 14</v>
      </c>
      <c r="U301" s="4">
        <f t="shared" si="91"/>
        <v>0</v>
      </c>
      <c r="V301" s="4" t="s">
        <v>106</v>
      </c>
    </row>
    <row r="302" spans="1:22" x14ac:dyDescent="0.35">
      <c r="A302" s="4">
        <v>2</v>
      </c>
      <c r="B302" s="4" t="s">
        <v>99</v>
      </c>
      <c r="C302" s="4">
        <v>2</v>
      </c>
      <c r="D302" s="4">
        <v>27</v>
      </c>
      <c r="E302" s="4">
        <v>29</v>
      </c>
      <c r="F302" s="4">
        <v>2</v>
      </c>
      <c r="G302" s="4">
        <v>4</v>
      </c>
      <c r="H302" s="4">
        <v>7</v>
      </c>
      <c r="K302" s="4" t="s">
        <v>110</v>
      </c>
      <c r="M302" s="4">
        <f t="shared" ref="M302:M316" si="103">IF(E302-D302&gt;0,E302-D302,"")</f>
        <v>2</v>
      </c>
      <c r="N302" s="4">
        <v>2</v>
      </c>
      <c r="O302" s="4">
        <f t="shared" ref="O302:O316" si="104">IF(G302-F302&gt;0,G302-F302,"")</f>
        <v>2</v>
      </c>
      <c r="P302" s="4">
        <f t="shared" si="98"/>
        <v>3</v>
      </c>
      <c r="Q302" s="4" t="str">
        <f t="shared" si="102"/>
        <v/>
      </c>
      <c r="R302" s="4">
        <f t="shared" si="88"/>
        <v>9</v>
      </c>
      <c r="S302" s="4">
        <f t="shared" si="89"/>
        <v>0</v>
      </c>
      <c r="T302" s="4" t="str">
        <f t="shared" si="90"/>
        <v>D M 18</v>
      </c>
      <c r="U302" s="4">
        <f t="shared" si="91"/>
        <v>0</v>
      </c>
      <c r="V302" s="4" t="s">
        <v>106</v>
      </c>
    </row>
    <row r="303" spans="1:22" x14ac:dyDescent="0.35">
      <c r="A303" s="4">
        <v>2</v>
      </c>
      <c r="B303" s="4" t="s">
        <v>99</v>
      </c>
      <c r="C303" s="4">
        <v>3</v>
      </c>
      <c r="D303" s="4">
        <v>27</v>
      </c>
      <c r="E303" s="4">
        <v>29</v>
      </c>
      <c r="F303" s="4">
        <v>2</v>
      </c>
      <c r="G303" s="4">
        <v>4</v>
      </c>
      <c r="H303" s="4">
        <v>7</v>
      </c>
      <c r="I303" s="4">
        <v>17</v>
      </c>
      <c r="J303" s="4" t="s">
        <v>22</v>
      </c>
      <c r="M303" s="4">
        <f t="shared" si="103"/>
        <v>2</v>
      </c>
      <c r="N303" s="4">
        <v>2</v>
      </c>
      <c r="O303" s="4">
        <f t="shared" si="104"/>
        <v>2</v>
      </c>
      <c r="P303" s="4">
        <f t="shared" si="98"/>
        <v>3</v>
      </c>
      <c r="Q303" s="4">
        <f t="shared" si="102"/>
        <v>10</v>
      </c>
      <c r="R303" s="4">
        <f t="shared" si="88"/>
        <v>19</v>
      </c>
      <c r="S303" s="4" t="str">
        <f t="shared" si="89"/>
        <v>F</v>
      </c>
      <c r="T303" s="4">
        <f t="shared" si="90"/>
        <v>0</v>
      </c>
      <c r="U303" s="4">
        <f t="shared" si="91"/>
        <v>0</v>
      </c>
      <c r="V303" s="4" t="s">
        <v>107</v>
      </c>
    </row>
    <row r="304" spans="1:22" x14ac:dyDescent="0.35">
      <c r="A304" s="4">
        <v>2</v>
      </c>
      <c r="B304" s="4" t="s">
        <v>99</v>
      </c>
      <c r="C304" s="4">
        <v>4</v>
      </c>
      <c r="D304" s="4">
        <v>8</v>
      </c>
      <c r="E304" s="4">
        <v>9</v>
      </c>
      <c r="F304" s="4">
        <v>11</v>
      </c>
      <c r="G304" s="4">
        <v>15</v>
      </c>
      <c r="K304" s="4" t="s">
        <v>110</v>
      </c>
      <c r="M304" s="4">
        <f t="shared" si="103"/>
        <v>1</v>
      </c>
      <c r="N304" s="4">
        <f>IF(F304-E304&gt;0,F304-E304,"")</f>
        <v>2</v>
      </c>
      <c r="O304" s="4">
        <f t="shared" si="104"/>
        <v>4</v>
      </c>
      <c r="P304" s="4" t="str">
        <f t="shared" si="98"/>
        <v/>
      </c>
      <c r="Q304" s="4" t="str">
        <f t="shared" si="102"/>
        <v/>
      </c>
      <c r="R304" s="4">
        <f t="shared" si="88"/>
        <v>7</v>
      </c>
      <c r="S304" s="4">
        <f t="shared" si="89"/>
        <v>0</v>
      </c>
      <c r="T304" s="4" t="str">
        <f t="shared" si="90"/>
        <v>D M 18</v>
      </c>
      <c r="U304" s="4">
        <f t="shared" si="91"/>
        <v>0</v>
      </c>
      <c r="V304" s="4" t="s">
        <v>106</v>
      </c>
    </row>
    <row r="305" spans="1:22" x14ac:dyDescent="0.35">
      <c r="A305" s="4">
        <v>2</v>
      </c>
      <c r="B305" s="4" t="s">
        <v>99</v>
      </c>
      <c r="C305" s="4">
        <v>5</v>
      </c>
      <c r="D305" s="4">
        <v>27</v>
      </c>
      <c r="E305" s="4">
        <v>28</v>
      </c>
      <c r="F305" s="4">
        <v>2</v>
      </c>
      <c r="G305" s="4">
        <v>4</v>
      </c>
      <c r="H305" s="4">
        <v>7</v>
      </c>
      <c r="I305" s="4">
        <v>13</v>
      </c>
      <c r="J305" s="4" t="s">
        <v>15</v>
      </c>
      <c r="M305" s="4">
        <f t="shared" si="103"/>
        <v>1</v>
      </c>
      <c r="N305" s="4">
        <v>3</v>
      </c>
      <c r="O305" s="4">
        <f t="shared" si="104"/>
        <v>2</v>
      </c>
      <c r="P305" s="4">
        <f t="shared" si="98"/>
        <v>3</v>
      </c>
      <c r="Q305" s="4">
        <f t="shared" si="102"/>
        <v>6</v>
      </c>
      <c r="R305" s="4">
        <f t="shared" si="88"/>
        <v>15</v>
      </c>
      <c r="S305" s="4" t="str">
        <f t="shared" si="89"/>
        <v>M</v>
      </c>
      <c r="T305" s="4">
        <f t="shared" si="90"/>
        <v>0</v>
      </c>
      <c r="U305" s="4">
        <f t="shared" si="91"/>
        <v>0</v>
      </c>
      <c r="V305" s="4" t="s">
        <v>107</v>
      </c>
    </row>
    <row r="306" spans="1:22" x14ac:dyDescent="0.35">
      <c r="A306" s="4">
        <v>2</v>
      </c>
      <c r="B306" s="4" t="s">
        <v>99</v>
      </c>
      <c r="C306" s="4">
        <v>6</v>
      </c>
      <c r="D306" s="4">
        <v>27</v>
      </c>
      <c r="E306" s="4">
        <v>28</v>
      </c>
      <c r="F306" s="4">
        <v>2</v>
      </c>
      <c r="G306" s="4">
        <v>4</v>
      </c>
      <c r="H306" s="4">
        <v>8</v>
      </c>
      <c r="I306" s="4">
        <v>13</v>
      </c>
      <c r="J306" s="4" t="s">
        <v>15</v>
      </c>
      <c r="M306" s="4">
        <f t="shared" si="103"/>
        <v>1</v>
      </c>
      <c r="N306" s="4">
        <v>3</v>
      </c>
      <c r="O306" s="4">
        <f t="shared" si="104"/>
        <v>2</v>
      </c>
      <c r="P306" s="4">
        <f t="shared" si="98"/>
        <v>4</v>
      </c>
      <c r="Q306" s="4">
        <f t="shared" si="102"/>
        <v>5</v>
      </c>
      <c r="R306" s="4">
        <f t="shared" si="88"/>
        <v>15</v>
      </c>
      <c r="S306" s="4" t="str">
        <f t="shared" si="89"/>
        <v>M</v>
      </c>
      <c r="T306" s="4">
        <f t="shared" si="90"/>
        <v>0</v>
      </c>
      <c r="U306" s="4">
        <f t="shared" si="91"/>
        <v>0</v>
      </c>
      <c r="V306" s="4" t="s">
        <v>107</v>
      </c>
    </row>
    <row r="307" spans="1:22" x14ac:dyDescent="0.35">
      <c r="A307" s="4">
        <v>2</v>
      </c>
      <c r="B307" s="4" t="s">
        <v>99</v>
      </c>
      <c r="C307" s="4">
        <v>7</v>
      </c>
      <c r="D307" s="4">
        <v>27</v>
      </c>
      <c r="E307" s="4">
        <v>28</v>
      </c>
      <c r="F307" s="4">
        <v>2</v>
      </c>
      <c r="G307" s="4">
        <v>4</v>
      </c>
      <c r="H307" s="4">
        <v>8</v>
      </c>
      <c r="K307" s="4" t="s">
        <v>138</v>
      </c>
      <c r="M307" s="4">
        <f t="shared" si="103"/>
        <v>1</v>
      </c>
      <c r="N307" s="4">
        <v>3</v>
      </c>
      <c r="O307" s="4">
        <f t="shared" si="104"/>
        <v>2</v>
      </c>
      <c r="P307" s="4">
        <f t="shared" si="98"/>
        <v>4</v>
      </c>
      <c r="Q307" s="4" t="str">
        <f t="shared" si="102"/>
        <v/>
      </c>
      <c r="R307" s="4">
        <f t="shared" si="88"/>
        <v>10</v>
      </c>
      <c r="S307" s="4">
        <f t="shared" si="89"/>
        <v>0</v>
      </c>
      <c r="T307" s="4" t="str">
        <f t="shared" si="90"/>
        <v>Dead March 12</v>
      </c>
      <c r="U307" s="4">
        <f t="shared" si="91"/>
        <v>0</v>
      </c>
      <c r="V307" s="4" t="s">
        <v>106</v>
      </c>
    </row>
    <row r="308" spans="1:22" x14ac:dyDescent="0.35">
      <c r="A308" s="4">
        <v>2</v>
      </c>
      <c r="B308" s="4" t="s">
        <v>99</v>
      </c>
      <c r="C308" s="4">
        <v>8</v>
      </c>
      <c r="D308" s="4">
        <v>27</v>
      </c>
      <c r="E308" s="4">
        <v>29</v>
      </c>
      <c r="F308" s="4">
        <v>2</v>
      </c>
      <c r="G308" s="4">
        <v>4</v>
      </c>
      <c r="H308" s="4">
        <v>7</v>
      </c>
      <c r="I308" s="4">
        <v>13</v>
      </c>
      <c r="J308" s="4" t="s">
        <v>15</v>
      </c>
      <c r="M308" s="4">
        <f t="shared" si="103"/>
        <v>2</v>
      </c>
      <c r="N308" s="4">
        <v>2</v>
      </c>
      <c r="O308" s="4">
        <f t="shared" si="104"/>
        <v>2</v>
      </c>
      <c r="P308" s="4">
        <f t="shared" si="98"/>
        <v>3</v>
      </c>
      <c r="Q308" s="4">
        <f t="shared" si="102"/>
        <v>6</v>
      </c>
      <c r="R308" s="4">
        <f t="shared" si="88"/>
        <v>15</v>
      </c>
      <c r="S308" s="4" t="str">
        <f t="shared" si="89"/>
        <v>M</v>
      </c>
      <c r="T308" s="4">
        <f t="shared" si="90"/>
        <v>0</v>
      </c>
      <c r="U308" s="4">
        <f t="shared" si="91"/>
        <v>0</v>
      </c>
      <c r="V308" s="4" t="s">
        <v>107</v>
      </c>
    </row>
    <row r="309" spans="1:22" x14ac:dyDescent="0.35">
      <c r="A309" s="4">
        <v>2</v>
      </c>
      <c r="B309" s="4" t="s">
        <v>99</v>
      </c>
      <c r="C309" s="4">
        <v>9</v>
      </c>
      <c r="D309" s="4">
        <v>8</v>
      </c>
      <c r="E309" s="4">
        <v>9</v>
      </c>
      <c r="F309" s="4">
        <v>11</v>
      </c>
      <c r="G309" s="4">
        <v>15</v>
      </c>
      <c r="H309" s="4">
        <v>16</v>
      </c>
      <c r="L309" s="4" t="s">
        <v>20</v>
      </c>
      <c r="M309" s="4">
        <f t="shared" si="103"/>
        <v>1</v>
      </c>
      <c r="N309" s="4">
        <f>IF(F309-E309&gt;0,F309-E309,"")</f>
        <v>2</v>
      </c>
      <c r="O309" s="4">
        <f t="shared" si="104"/>
        <v>4</v>
      </c>
      <c r="P309" s="4">
        <f t="shared" si="98"/>
        <v>1</v>
      </c>
      <c r="Q309" s="4" t="str">
        <f t="shared" si="102"/>
        <v/>
      </c>
      <c r="R309" s="4">
        <f t="shared" si="88"/>
        <v>8</v>
      </c>
      <c r="S309" s="4">
        <f t="shared" si="89"/>
        <v>0</v>
      </c>
      <c r="T309" s="4">
        <f t="shared" si="90"/>
        <v>0</v>
      </c>
      <c r="U309" s="4" t="str">
        <f t="shared" si="91"/>
        <v>?</v>
      </c>
      <c r="V309" s="4" t="s">
        <v>181</v>
      </c>
    </row>
    <row r="310" spans="1:22" x14ac:dyDescent="0.35">
      <c r="A310" s="4">
        <v>2</v>
      </c>
      <c r="B310" s="4" t="s">
        <v>99</v>
      </c>
      <c r="C310" s="4">
        <v>10</v>
      </c>
      <c r="D310" s="4">
        <v>28</v>
      </c>
      <c r="E310" s="4">
        <v>29</v>
      </c>
      <c r="F310" s="4">
        <v>2</v>
      </c>
      <c r="G310" s="4">
        <v>4</v>
      </c>
      <c r="H310" s="4">
        <v>7</v>
      </c>
      <c r="I310" s="4">
        <v>14</v>
      </c>
      <c r="J310" s="4" t="s">
        <v>22</v>
      </c>
      <c r="M310" s="4">
        <f t="shared" si="103"/>
        <v>1</v>
      </c>
      <c r="N310" s="4">
        <v>2</v>
      </c>
      <c r="O310" s="4">
        <f t="shared" si="104"/>
        <v>2</v>
      </c>
      <c r="P310" s="4">
        <f t="shared" si="98"/>
        <v>3</v>
      </c>
      <c r="Q310" s="4">
        <f t="shared" si="102"/>
        <v>7</v>
      </c>
      <c r="R310" s="4">
        <f t="shared" si="88"/>
        <v>15</v>
      </c>
      <c r="S310" s="4" t="str">
        <f t="shared" si="89"/>
        <v>F</v>
      </c>
      <c r="T310" s="4">
        <f t="shared" si="90"/>
        <v>0</v>
      </c>
      <c r="U310" s="4">
        <f t="shared" si="91"/>
        <v>0</v>
      </c>
      <c r="V310" s="4" t="s">
        <v>107</v>
      </c>
    </row>
    <row r="311" spans="1:22" x14ac:dyDescent="0.35">
      <c r="A311" s="4">
        <v>2</v>
      </c>
      <c r="B311" s="4" t="s">
        <v>99</v>
      </c>
      <c r="C311" s="4">
        <v>11</v>
      </c>
      <c r="D311" s="4">
        <v>28</v>
      </c>
      <c r="E311" s="4">
        <v>29</v>
      </c>
      <c r="F311" s="4">
        <v>2</v>
      </c>
      <c r="G311" s="4">
        <v>5</v>
      </c>
      <c r="H311" s="4">
        <v>7</v>
      </c>
      <c r="I311" s="4">
        <v>17</v>
      </c>
      <c r="J311" s="4" t="s">
        <v>22</v>
      </c>
      <c r="M311" s="4">
        <f t="shared" si="103"/>
        <v>1</v>
      </c>
      <c r="N311" s="4">
        <v>2</v>
      </c>
      <c r="O311" s="4">
        <f t="shared" si="104"/>
        <v>3</v>
      </c>
      <c r="P311" s="4">
        <f t="shared" si="98"/>
        <v>2</v>
      </c>
      <c r="Q311" s="4">
        <f t="shared" si="102"/>
        <v>10</v>
      </c>
      <c r="R311" s="4">
        <f t="shared" si="88"/>
        <v>18</v>
      </c>
      <c r="S311" s="4" t="str">
        <f t="shared" si="89"/>
        <v>F</v>
      </c>
      <c r="T311" s="4">
        <f t="shared" si="90"/>
        <v>0</v>
      </c>
      <c r="U311" s="4">
        <f t="shared" si="91"/>
        <v>0</v>
      </c>
      <c r="V311" s="4" t="s">
        <v>107</v>
      </c>
    </row>
    <row r="312" spans="1:22" x14ac:dyDescent="0.35">
      <c r="A312" s="4">
        <v>2</v>
      </c>
      <c r="B312" s="4" t="s">
        <v>99</v>
      </c>
      <c r="C312" s="4">
        <v>12</v>
      </c>
      <c r="D312" s="4">
        <v>28</v>
      </c>
      <c r="E312" s="4">
        <v>29</v>
      </c>
      <c r="F312" s="4">
        <v>4</v>
      </c>
      <c r="G312" s="4">
        <v>7</v>
      </c>
      <c r="H312" s="4">
        <v>13</v>
      </c>
      <c r="K312" s="4" t="s">
        <v>151</v>
      </c>
      <c r="M312" s="4">
        <f t="shared" si="103"/>
        <v>1</v>
      </c>
      <c r="N312" s="4">
        <v>4</v>
      </c>
      <c r="O312" s="4">
        <f t="shared" si="104"/>
        <v>3</v>
      </c>
      <c r="P312" s="4">
        <f t="shared" si="98"/>
        <v>6</v>
      </c>
      <c r="Q312" s="4" t="str">
        <f t="shared" si="102"/>
        <v/>
      </c>
      <c r="R312" s="4">
        <f t="shared" si="88"/>
        <v>14</v>
      </c>
      <c r="S312" s="4">
        <f t="shared" si="89"/>
        <v>0</v>
      </c>
      <c r="T312" s="4" t="str">
        <f t="shared" si="90"/>
        <v>D M 17</v>
      </c>
      <c r="U312" s="4">
        <f t="shared" si="91"/>
        <v>0</v>
      </c>
      <c r="V312" s="4" t="s">
        <v>106</v>
      </c>
    </row>
    <row r="313" spans="1:22" x14ac:dyDescent="0.35">
      <c r="A313" s="4">
        <v>2</v>
      </c>
      <c r="B313" s="4" t="s">
        <v>99</v>
      </c>
      <c r="C313" s="4">
        <v>13</v>
      </c>
      <c r="D313" s="4">
        <v>28</v>
      </c>
      <c r="E313" s="4">
        <v>29</v>
      </c>
      <c r="F313" s="4">
        <v>2</v>
      </c>
      <c r="G313" s="4">
        <v>4</v>
      </c>
      <c r="H313" s="4">
        <v>7</v>
      </c>
      <c r="I313" s="4">
        <v>15</v>
      </c>
      <c r="J313" s="4" t="s">
        <v>15</v>
      </c>
      <c r="M313" s="4">
        <f t="shared" si="103"/>
        <v>1</v>
      </c>
      <c r="N313" s="4">
        <v>2</v>
      </c>
      <c r="O313" s="4">
        <f t="shared" si="104"/>
        <v>2</v>
      </c>
      <c r="P313" s="4">
        <f t="shared" si="98"/>
        <v>3</v>
      </c>
      <c r="Q313" s="4">
        <f t="shared" si="102"/>
        <v>8</v>
      </c>
      <c r="R313" s="4">
        <f t="shared" si="88"/>
        <v>16</v>
      </c>
      <c r="S313" s="4" t="str">
        <f t="shared" si="89"/>
        <v>M</v>
      </c>
      <c r="T313" s="4">
        <f t="shared" si="90"/>
        <v>0</v>
      </c>
      <c r="U313" s="4">
        <f t="shared" si="91"/>
        <v>0</v>
      </c>
      <c r="V313" s="4" t="s">
        <v>107</v>
      </c>
    </row>
    <row r="314" spans="1:22" x14ac:dyDescent="0.35">
      <c r="A314" s="4">
        <v>2</v>
      </c>
      <c r="B314" s="4" t="s">
        <v>99</v>
      </c>
      <c r="C314" s="4">
        <v>14</v>
      </c>
      <c r="D314" s="4">
        <v>1</v>
      </c>
      <c r="E314" s="4">
        <v>3</v>
      </c>
      <c r="F314" s="4">
        <v>5</v>
      </c>
      <c r="G314" s="4">
        <v>7</v>
      </c>
      <c r="H314" s="4">
        <v>9</v>
      </c>
      <c r="K314" s="4" t="s">
        <v>127</v>
      </c>
      <c r="M314" s="4">
        <f t="shared" si="103"/>
        <v>2</v>
      </c>
      <c r="N314" s="4">
        <f>IF(F314-E314&gt;0,F314-E314,"")</f>
        <v>2</v>
      </c>
      <c r="O314" s="4">
        <f t="shared" si="104"/>
        <v>2</v>
      </c>
      <c r="P314" s="4">
        <f t="shared" si="98"/>
        <v>2</v>
      </c>
      <c r="Q314" s="4" t="str">
        <f t="shared" si="102"/>
        <v/>
      </c>
      <c r="R314" s="4">
        <f t="shared" si="88"/>
        <v>8</v>
      </c>
      <c r="S314" s="4">
        <f t="shared" si="89"/>
        <v>0</v>
      </c>
      <c r="T314" s="4" t="str">
        <f t="shared" si="90"/>
        <v>Dead March 13</v>
      </c>
      <c r="U314" s="4">
        <f t="shared" si="91"/>
        <v>0</v>
      </c>
      <c r="V314" s="4" t="s">
        <v>106</v>
      </c>
    </row>
    <row r="315" spans="1:22" x14ac:dyDescent="0.35">
      <c r="A315" s="4">
        <v>2</v>
      </c>
      <c r="B315" s="4" t="s">
        <v>99</v>
      </c>
      <c r="C315" s="4">
        <v>15</v>
      </c>
      <c r="D315" s="4">
        <v>1</v>
      </c>
      <c r="E315" s="4">
        <v>2</v>
      </c>
      <c r="F315" s="4">
        <v>4</v>
      </c>
      <c r="G315" s="4">
        <v>7</v>
      </c>
      <c r="H315" s="4">
        <v>10</v>
      </c>
      <c r="K315" s="4" t="s">
        <v>111</v>
      </c>
      <c r="M315" s="4">
        <f t="shared" si="103"/>
        <v>1</v>
      </c>
      <c r="N315" s="4">
        <f>IF(F315-E315&gt;0,F315-E315,"")</f>
        <v>2</v>
      </c>
      <c r="O315" s="4">
        <f t="shared" si="104"/>
        <v>3</v>
      </c>
      <c r="P315" s="4">
        <f t="shared" si="98"/>
        <v>3</v>
      </c>
      <c r="Q315" s="4" t="str">
        <f t="shared" si="102"/>
        <v/>
      </c>
      <c r="R315" s="4">
        <f t="shared" si="88"/>
        <v>9</v>
      </c>
      <c r="S315" s="4">
        <f t="shared" si="89"/>
        <v>0</v>
      </c>
      <c r="T315" s="4" t="str">
        <f t="shared" si="90"/>
        <v>D M 11</v>
      </c>
      <c r="U315" s="4">
        <f t="shared" si="91"/>
        <v>0</v>
      </c>
      <c r="V315" s="4" t="s">
        <v>106</v>
      </c>
    </row>
    <row r="316" spans="1:22" x14ac:dyDescent="0.35">
      <c r="A316" s="4">
        <v>2</v>
      </c>
      <c r="B316" s="4" t="s">
        <v>99</v>
      </c>
      <c r="C316" s="4">
        <v>16</v>
      </c>
      <c r="D316" s="4">
        <v>7</v>
      </c>
      <c r="E316" s="4">
        <v>8</v>
      </c>
      <c r="F316" s="4">
        <v>10</v>
      </c>
      <c r="K316" s="4" t="s">
        <v>115</v>
      </c>
      <c r="M316" s="4">
        <f t="shared" si="103"/>
        <v>1</v>
      </c>
      <c r="N316" s="4">
        <f>IF(F316-E316&gt;0,F316-E316,"")</f>
        <v>2</v>
      </c>
      <c r="O316" s="4" t="str">
        <f t="shared" si="104"/>
        <v/>
      </c>
      <c r="P316" s="4" t="str">
        <f t="shared" si="98"/>
        <v/>
      </c>
      <c r="Q316" s="4" t="str">
        <f t="shared" si="102"/>
        <v/>
      </c>
      <c r="R316" s="4">
        <f t="shared" si="88"/>
        <v>3</v>
      </c>
      <c r="S316" s="4">
        <f t="shared" si="89"/>
        <v>0</v>
      </c>
      <c r="T316" s="4" t="str">
        <f t="shared" si="90"/>
        <v>Dead March 14</v>
      </c>
      <c r="U316" s="4">
        <f t="shared" si="91"/>
        <v>0</v>
      </c>
      <c r="V316" s="4" t="s">
        <v>106</v>
      </c>
    </row>
    <row r="331" spans="3:13" x14ac:dyDescent="0.35">
      <c r="C331"/>
      <c r="D331"/>
      <c r="E331"/>
      <c r="F331"/>
      <c r="G331"/>
      <c r="H331"/>
      <c r="I331"/>
      <c r="J331"/>
      <c r="K331"/>
      <c r="L331"/>
      <c r="M331"/>
    </row>
    <row r="332" spans="3:13" x14ac:dyDescent="0.35">
      <c r="C332"/>
      <c r="D332"/>
      <c r="E332"/>
      <c r="F332"/>
      <c r="G332"/>
      <c r="H332"/>
      <c r="I332"/>
      <c r="J332"/>
      <c r="K332"/>
      <c r="L332"/>
      <c r="M332"/>
    </row>
    <row r="333" spans="3:13" x14ac:dyDescent="0.35">
      <c r="C333"/>
      <c r="D333"/>
      <c r="E333"/>
      <c r="F333"/>
      <c r="G333"/>
      <c r="H333"/>
      <c r="I333"/>
      <c r="J333"/>
      <c r="K333"/>
      <c r="L333"/>
      <c r="M333"/>
    </row>
    <row r="334" spans="3:13" x14ac:dyDescent="0.35">
      <c r="C334"/>
      <c r="D334"/>
      <c r="E334"/>
      <c r="F334"/>
      <c r="G334"/>
      <c r="H334"/>
      <c r="I334"/>
      <c r="J334"/>
      <c r="K334"/>
      <c r="L334"/>
      <c r="M334"/>
    </row>
    <row r="335" spans="3:13" x14ac:dyDescent="0.35">
      <c r="C335"/>
      <c r="D335"/>
      <c r="E335"/>
      <c r="F335"/>
      <c r="G335"/>
      <c r="H335"/>
      <c r="I335"/>
      <c r="J335"/>
      <c r="K335"/>
      <c r="L335"/>
      <c r="M335"/>
    </row>
    <row r="336" spans="3:13" x14ac:dyDescent="0.35">
      <c r="C336"/>
      <c r="D336"/>
      <c r="E336"/>
      <c r="F336"/>
      <c r="G336"/>
      <c r="H336"/>
      <c r="I336"/>
      <c r="J336"/>
      <c r="K336"/>
      <c r="L336"/>
      <c r="M336"/>
    </row>
    <row r="337" spans="3:13" x14ac:dyDescent="0.35">
      <c r="C337"/>
      <c r="D337"/>
      <c r="E337"/>
      <c r="F337"/>
      <c r="G337"/>
      <c r="H337"/>
      <c r="I337"/>
      <c r="J337"/>
      <c r="K337"/>
      <c r="L337"/>
      <c r="M337"/>
    </row>
    <row r="338" spans="3:13" x14ac:dyDescent="0.35">
      <c r="C338"/>
      <c r="D338"/>
      <c r="E338"/>
      <c r="F338"/>
      <c r="G338"/>
      <c r="H338"/>
      <c r="I338"/>
      <c r="J338"/>
      <c r="K338"/>
      <c r="L338"/>
      <c r="M338"/>
    </row>
  </sheetData>
  <sortState ref="A2:V316">
    <sortCondition ref="A2:A316"/>
    <sortCondition ref="B2:B316"/>
    <sortCondition ref="C2:C31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3"/>
  <sheetViews>
    <sheetView topLeftCell="A4" workbookViewId="0">
      <selection activeCell="B21" sqref="B21"/>
    </sheetView>
  </sheetViews>
  <sheetFormatPr defaultRowHeight="14.5" x14ac:dyDescent="0.35"/>
  <cols>
    <col min="1" max="1" width="12.36328125" customWidth="1"/>
    <col min="2" max="2" width="64.26953125" customWidth="1"/>
    <col min="3" max="3" width="10.08984375" customWidth="1"/>
    <col min="4" max="4" width="64.26953125" customWidth="1"/>
    <col min="5" max="5" width="10.08984375" customWidth="1"/>
    <col min="6" max="6" width="69.08984375" bestFit="1" customWidth="1"/>
    <col min="7" max="7" width="13.54296875" customWidth="1"/>
  </cols>
  <sheetData>
    <row r="3" spans="1:5" x14ac:dyDescent="0.35">
      <c r="B3" s="8" t="s">
        <v>175</v>
      </c>
    </row>
    <row r="4" spans="1:5" x14ac:dyDescent="0.35">
      <c r="B4" t="s">
        <v>107</v>
      </c>
      <c r="D4" t="s">
        <v>106</v>
      </c>
    </row>
    <row r="5" spans="1:5" x14ac:dyDescent="0.35">
      <c r="A5" s="8" t="s">
        <v>173</v>
      </c>
      <c r="B5" t="s">
        <v>176</v>
      </c>
      <c r="C5" t="s">
        <v>177</v>
      </c>
      <c r="D5" t="s">
        <v>176</v>
      </c>
      <c r="E5" t="s">
        <v>177</v>
      </c>
    </row>
    <row r="6" spans="1:5" x14ac:dyDescent="0.35">
      <c r="A6" s="9">
        <v>1</v>
      </c>
      <c r="B6" s="11">
        <v>33</v>
      </c>
      <c r="C6" s="12">
        <v>0.27966101694915252</v>
      </c>
      <c r="D6" s="11">
        <v>85</v>
      </c>
      <c r="E6" s="12">
        <v>0.72033898305084743</v>
      </c>
    </row>
    <row r="7" spans="1:5" x14ac:dyDescent="0.35">
      <c r="A7" s="10" t="s">
        <v>98</v>
      </c>
      <c r="B7" s="11">
        <v>5</v>
      </c>
      <c r="C7" s="12">
        <v>0.38461538461538464</v>
      </c>
      <c r="D7" s="11">
        <v>8</v>
      </c>
      <c r="E7" s="12">
        <v>0.61538461538461542</v>
      </c>
    </row>
    <row r="8" spans="1:5" x14ac:dyDescent="0.35">
      <c r="A8" s="10" t="s">
        <v>95</v>
      </c>
      <c r="B8" s="11">
        <v>10</v>
      </c>
      <c r="C8" s="12">
        <v>0.52631578947368418</v>
      </c>
      <c r="D8" s="11">
        <v>9</v>
      </c>
      <c r="E8" s="12">
        <v>0.47368421052631576</v>
      </c>
    </row>
    <row r="9" spans="1:5" x14ac:dyDescent="0.35">
      <c r="A9" s="10" t="s">
        <v>94</v>
      </c>
      <c r="B9" s="11">
        <v>7</v>
      </c>
      <c r="C9" s="12">
        <v>0.41176470588235292</v>
      </c>
      <c r="D9" s="11">
        <v>10</v>
      </c>
      <c r="E9" s="12">
        <v>0.58823529411764708</v>
      </c>
    </row>
    <row r="10" spans="1:5" x14ac:dyDescent="0.35">
      <c r="A10" s="10" t="s">
        <v>92</v>
      </c>
      <c r="B10" s="11">
        <v>7</v>
      </c>
      <c r="C10" s="12">
        <v>0.58333333333333337</v>
      </c>
      <c r="D10" s="11">
        <v>5</v>
      </c>
      <c r="E10" s="12">
        <v>0.41666666666666669</v>
      </c>
    </row>
    <row r="11" spans="1:5" x14ac:dyDescent="0.35">
      <c r="A11" s="10" t="s">
        <v>93</v>
      </c>
      <c r="B11" s="11"/>
      <c r="C11" s="12">
        <v>0</v>
      </c>
      <c r="D11" s="11">
        <v>5</v>
      </c>
      <c r="E11" s="12">
        <v>1</v>
      </c>
    </row>
    <row r="12" spans="1:5" x14ac:dyDescent="0.35">
      <c r="A12" s="10" t="s">
        <v>96</v>
      </c>
      <c r="B12" s="11">
        <v>4</v>
      </c>
      <c r="C12" s="12">
        <v>0.2857142857142857</v>
      </c>
      <c r="D12" s="11">
        <v>10</v>
      </c>
      <c r="E12" s="12">
        <v>0.7142857142857143</v>
      </c>
    </row>
    <row r="13" spans="1:5" x14ac:dyDescent="0.35">
      <c r="A13" s="10" t="s">
        <v>99</v>
      </c>
      <c r="B13" s="11"/>
      <c r="C13" s="12">
        <v>0</v>
      </c>
      <c r="D13" s="11">
        <v>18</v>
      </c>
      <c r="E13" s="12">
        <v>1</v>
      </c>
    </row>
    <row r="14" spans="1:5" x14ac:dyDescent="0.35">
      <c r="A14" s="10" t="s">
        <v>100</v>
      </c>
      <c r="B14" s="11"/>
      <c r="C14" s="12">
        <v>0</v>
      </c>
      <c r="D14" s="11">
        <v>20</v>
      </c>
      <c r="E14" s="12">
        <v>1</v>
      </c>
    </row>
    <row r="15" spans="1:5" x14ac:dyDescent="0.35">
      <c r="A15" s="9">
        <v>2</v>
      </c>
      <c r="B15" s="11">
        <v>39</v>
      </c>
      <c r="C15" s="12">
        <v>0.3644859813084112</v>
      </c>
      <c r="D15" s="11">
        <v>68</v>
      </c>
      <c r="E15" s="12">
        <v>0.63551401869158874</v>
      </c>
    </row>
    <row r="16" spans="1:5" x14ac:dyDescent="0.35">
      <c r="A16" s="10" t="s">
        <v>98</v>
      </c>
      <c r="B16" s="11">
        <v>3</v>
      </c>
      <c r="C16" s="12">
        <v>0.21428571428571427</v>
      </c>
      <c r="D16" s="11">
        <v>11</v>
      </c>
      <c r="E16" s="12">
        <v>0.7857142857142857</v>
      </c>
    </row>
    <row r="17" spans="1:5" x14ac:dyDescent="0.35">
      <c r="A17" s="10" t="s">
        <v>95</v>
      </c>
      <c r="B17" s="11">
        <v>3</v>
      </c>
      <c r="C17" s="12">
        <v>0.16666666666666666</v>
      </c>
      <c r="D17" s="11">
        <v>15</v>
      </c>
      <c r="E17" s="12">
        <v>0.83333333333333337</v>
      </c>
    </row>
    <row r="18" spans="1:5" x14ac:dyDescent="0.35">
      <c r="A18" s="10" t="s">
        <v>94</v>
      </c>
      <c r="B18" s="11">
        <v>4</v>
      </c>
      <c r="C18" s="12">
        <v>0.30769230769230771</v>
      </c>
      <c r="D18" s="11">
        <v>9</v>
      </c>
      <c r="E18" s="12">
        <v>0.69230769230769229</v>
      </c>
    </row>
    <row r="19" spans="1:5" x14ac:dyDescent="0.35">
      <c r="A19" s="10" t="s">
        <v>92</v>
      </c>
      <c r="B19" s="11">
        <v>5</v>
      </c>
      <c r="C19" s="12">
        <v>0.35714285714285715</v>
      </c>
      <c r="D19" s="11">
        <v>9</v>
      </c>
      <c r="E19" s="12">
        <v>0.6428571428571429</v>
      </c>
    </row>
    <row r="20" spans="1:5" x14ac:dyDescent="0.35">
      <c r="A20" s="10" t="s">
        <v>93</v>
      </c>
      <c r="B20" s="11">
        <v>4</v>
      </c>
      <c r="C20" s="12">
        <v>0.30769230769230771</v>
      </c>
      <c r="D20" s="11">
        <v>9</v>
      </c>
      <c r="E20" s="12">
        <v>0.69230769230769229</v>
      </c>
    </row>
    <row r="21" spans="1:5" x14ac:dyDescent="0.35">
      <c r="A21" s="10" t="s">
        <v>96</v>
      </c>
      <c r="B21" s="11">
        <v>13</v>
      </c>
      <c r="C21" s="12">
        <v>0.65</v>
      </c>
      <c r="D21" s="11">
        <v>7</v>
      </c>
      <c r="E21" s="12">
        <v>0.35</v>
      </c>
    </row>
    <row r="22" spans="1:5" x14ac:dyDescent="0.35">
      <c r="A22" s="10" t="s">
        <v>99</v>
      </c>
      <c r="B22" s="11">
        <v>7</v>
      </c>
      <c r="C22" s="12">
        <v>0.46666666666666667</v>
      </c>
      <c r="D22" s="11">
        <v>8</v>
      </c>
      <c r="E22" s="12">
        <v>0.53333333333333333</v>
      </c>
    </row>
    <row r="23" spans="1:5" x14ac:dyDescent="0.35">
      <c r="A23" s="9" t="s">
        <v>174</v>
      </c>
      <c r="B23" s="11">
        <v>72</v>
      </c>
      <c r="C23" s="12">
        <v>0.32</v>
      </c>
      <c r="D23" s="11">
        <v>153</v>
      </c>
      <c r="E23" s="12">
        <v>0.68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67" workbookViewId="0">
      <pane ySplit="1" topLeftCell="A53" activePane="bottomLeft" state="frozen"/>
      <selection pane="bottomLeft" activeCell="F74" sqref="F74"/>
    </sheetView>
  </sheetViews>
  <sheetFormatPr defaultRowHeight="14.5" x14ac:dyDescent="0.35"/>
  <cols>
    <col min="1" max="6" width="8.7265625" style="1"/>
  </cols>
  <sheetData>
    <row r="1" spans="1:6" x14ac:dyDescent="0.35">
      <c r="A1" s="2" t="s">
        <v>178</v>
      </c>
      <c r="B1" s="2" t="s">
        <v>85</v>
      </c>
      <c r="C1" s="2" t="s">
        <v>103</v>
      </c>
      <c r="D1" s="2" t="s">
        <v>180</v>
      </c>
      <c r="E1" s="2" t="s">
        <v>179</v>
      </c>
      <c r="F1" s="2" t="s">
        <v>0</v>
      </c>
    </row>
    <row r="2" spans="1:6" x14ac:dyDescent="0.35">
      <c r="A2" s="6">
        <v>1</v>
      </c>
      <c r="B2" s="6" t="s">
        <v>92</v>
      </c>
      <c r="C2" s="6" t="s">
        <v>14</v>
      </c>
      <c r="D2" s="6">
        <v>2.7</v>
      </c>
      <c r="E2" s="6">
        <f>D2/5</f>
        <v>0.54</v>
      </c>
    </row>
    <row r="3" spans="1:6" x14ac:dyDescent="0.35">
      <c r="A3" s="6">
        <v>1</v>
      </c>
      <c r="B3" s="6" t="s">
        <v>92</v>
      </c>
      <c r="C3" s="6" t="s">
        <v>21</v>
      </c>
      <c r="D3" s="6">
        <v>2.7</v>
      </c>
      <c r="E3" s="6">
        <f t="shared" ref="E3:E8" si="0">D3/5</f>
        <v>0.54</v>
      </c>
    </row>
    <row r="4" spans="1:6" x14ac:dyDescent="0.35">
      <c r="A4" s="6">
        <v>1</v>
      </c>
      <c r="B4" s="6" t="s">
        <v>92</v>
      </c>
      <c r="C4" s="6" t="s">
        <v>26</v>
      </c>
      <c r="D4" s="6">
        <v>2.8</v>
      </c>
      <c r="E4" s="6">
        <f t="shared" si="0"/>
        <v>0.55999999999999994</v>
      </c>
    </row>
    <row r="5" spans="1:6" x14ac:dyDescent="0.35">
      <c r="A5" s="6">
        <v>1</v>
      </c>
      <c r="B5" s="6" t="s">
        <v>92</v>
      </c>
      <c r="C5" s="6" t="s">
        <v>36</v>
      </c>
      <c r="D5" s="6">
        <v>2.9</v>
      </c>
      <c r="E5" s="6">
        <f t="shared" si="0"/>
        <v>0.57999999999999996</v>
      </c>
    </row>
    <row r="6" spans="1:6" x14ac:dyDescent="0.35">
      <c r="A6" s="6">
        <v>1</v>
      </c>
      <c r="B6" s="6" t="s">
        <v>92</v>
      </c>
      <c r="C6" s="6" t="s">
        <v>37</v>
      </c>
      <c r="D6" s="6">
        <v>2.2999999999999998</v>
      </c>
      <c r="E6" s="6">
        <f t="shared" si="0"/>
        <v>0.45999999999999996</v>
      </c>
    </row>
    <row r="7" spans="1:6" x14ac:dyDescent="0.35">
      <c r="A7" s="6">
        <v>1</v>
      </c>
      <c r="B7" s="6" t="s">
        <v>92</v>
      </c>
      <c r="C7" s="6" t="s">
        <v>38</v>
      </c>
      <c r="D7" s="6">
        <v>2.2000000000000002</v>
      </c>
      <c r="E7" s="6">
        <f t="shared" si="0"/>
        <v>0.44000000000000006</v>
      </c>
    </row>
    <row r="8" spans="1:6" x14ac:dyDescent="0.35">
      <c r="A8" s="6">
        <v>1</v>
      </c>
      <c r="B8" s="6" t="s">
        <v>92</v>
      </c>
      <c r="C8" s="6" t="s">
        <v>40</v>
      </c>
      <c r="D8" s="6">
        <v>2.6</v>
      </c>
      <c r="E8" s="6">
        <f t="shared" si="0"/>
        <v>0.52</v>
      </c>
    </row>
    <row r="9" spans="1:6" x14ac:dyDescent="0.35">
      <c r="A9" s="6">
        <v>1</v>
      </c>
      <c r="B9" s="6" t="s">
        <v>94</v>
      </c>
      <c r="C9" s="6" t="s">
        <v>10</v>
      </c>
      <c r="D9" s="6">
        <v>2.6</v>
      </c>
      <c r="E9" s="6">
        <f>D9/5</f>
        <v>0.52</v>
      </c>
    </row>
    <row r="10" spans="1:6" x14ac:dyDescent="0.35">
      <c r="A10" s="6">
        <v>1</v>
      </c>
      <c r="B10" s="6" t="s">
        <v>94</v>
      </c>
      <c r="C10" s="6" t="s">
        <v>14</v>
      </c>
      <c r="D10" s="6">
        <v>2.9</v>
      </c>
      <c r="E10" s="6">
        <f t="shared" ref="E10:E15" si="1">D10/5</f>
        <v>0.57999999999999996</v>
      </c>
    </row>
    <row r="11" spans="1:6" x14ac:dyDescent="0.35">
      <c r="A11" s="6">
        <v>1</v>
      </c>
      <c r="B11" s="6" t="s">
        <v>94</v>
      </c>
      <c r="C11" s="6" t="s">
        <v>29</v>
      </c>
      <c r="D11" s="6">
        <v>2.6</v>
      </c>
      <c r="E11" s="6">
        <f t="shared" si="1"/>
        <v>0.52</v>
      </c>
    </row>
    <row r="12" spans="1:6" x14ac:dyDescent="0.35">
      <c r="A12" s="6">
        <v>1</v>
      </c>
      <c r="B12" s="6" t="s">
        <v>94</v>
      </c>
      <c r="C12" s="6" t="s">
        <v>35</v>
      </c>
      <c r="D12" s="6">
        <v>2.8</v>
      </c>
      <c r="E12" s="6">
        <f t="shared" si="1"/>
        <v>0.55999999999999994</v>
      </c>
    </row>
    <row r="13" spans="1:6" x14ac:dyDescent="0.35">
      <c r="A13" s="6">
        <v>1</v>
      </c>
      <c r="B13" s="6" t="s">
        <v>94</v>
      </c>
      <c r="C13" s="6" t="s">
        <v>36</v>
      </c>
      <c r="D13" s="6">
        <v>2.9</v>
      </c>
      <c r="E13" s="6">
        <f t="shared" si="1"/>
        <v>0.57999999999999996</v>
      </c>
    </row>
    <row r="14" spans="1:6" x14ac:dyDescent="0.35">
      <c r="A14" s="6">
        <v>1</v>
      </c>
      <c r="B14" s="6" t="s">
        <v>94</v>
      </c>
      <c r="C14" s="6" t="s">
        <v>39</v>
      </c>
      <c r="D14" s="6">
        <v>2.7</v>
      </c>
      <c r="E14" s="6">
        <f t="shared" si="1"/>
        <v>0.54</v>
      </c>
    </row>
    <row r="15" spans="1:6" x14ac:dyDescent="0.35">
      <c r="A15" s="6">
        <v>1</v>
      </c>
      <c r="B15" s="6" t="s">
        <v>94</v>
      </c>
      <c r="C15" s="6" t="s">
        <v>40</v>
      </c>
      <c r="D15" s="6">
        <v>3.1</v>
      </c>
      <c r="E15" s="6">
        <f t="shared" si="1"/>
        <v>0.62</v>
      </c>
    </row>
    <row r="16" spans="1:6" x14ac:dyDescent="0.35">
      <c r="A16" s="6">
        <v>1</v>
      </c>
      <c r="B16" s="6" t="s">
        <v>95</v>
      </c>
      <c r="C16" s="6" t="s">
        <v>14</v>
      </c>
      <c r="D16" s="6">
        <v>2.8</v>
      </c>
      <c r="E16" s="6">
        <f>D16/5</f>
        <v>0.55999999999999994</v>
      </c>
    </row>
    <row r="17" spans="1:5" x14ac:dyDescent="0.35">
      <c r="A17" s="6">
        <v>1</v>
      </c>
      <c r="B17" s="6" t="s">
        <v>95</v>
      </c>
      <c r="C17" s="6" t="s">
        <v>19</v>
      </c>
      <c r="D17" s="6">
        <v>2.2999999999999998</v>
      </c>
      <c r="E17" s="6">
        <f t="shared" ref="E17:E25" si="2">D17/5</f>
        <v>0.45999999999999996</v>
      </c>
    </row>
    <row r="18" spans="1:5" x14ac:dyDescent="0.35">
      <c r="A18" s="6">
        <v>1</v>
      </c>
      <c r="B18" s="6" t="s">
        <v>95</v>
      </c>
      <c r="C18" s="6" t="s">
        <v>21</v>
      </c>
      <c r="D18" s="6">
        <v>2.7</v>
      </c>
      <c r="E18" s="6">
        <f t="shared" si="2"/>
        <v>0.54</v>
      </c>
    </row>
    <row r="19" spans="1:5" x14ac:dyDescent="0.35">
      <c r="A19" s="6">
        <v>1</v>
      </c>
      <c r="B19" s="6" t="s">
        <v>95</v>
      </c>
      <c r="C19" s="6" t="s">
        <v>24</v>
      </c>
      <c r="D19" s="6">
        <v>2.5</v>
      </c>
      <c r="E19" s="6">
        <f t="shared" si="2"/>
        <v>0.5</v>
      </c>
    </row>
    <row r="20" spans="1:5" x14ac:dyDescent="0.35">
      <c r="A20" s="6">
        <v>1</v>
      </c>
      <c r="B20" s="6" t="s">
        <v>95</v>
      </c>
      <c r="C20" s="6" t="s">
        <v>26</v>
      </c>
      <c r="D20" s="6">
        <v>3</v>
      </c>
      <c r="E20" s="6">
        <f t="shared" si="2"/>
        <v>0.6</v>
      </c>
    </row>
    <row r="21" spans="1:5" x14ac:dyDescent="0.35">
      <c r="A21" s="6">
        <v>1</v>
      </c>
      <c r="B21" s="6" t="s">
        <v>95</v>
      </c>
      <c r="C21" s="6" t="s">
        <v>30</v>
      </c>
      <c r="D21" s="6">
        <v>2.5</v>
      </c>
      <c r="E21" s="6">
        <f t="shared" si="2"/>
        <v>0.5</v>
      </c>
    </row>
    <row r="22" spans="1:5" x14ac:dyDescent="0.35">
      <c r="A22" s="6">
        <v>1</v>
      </c>
      <c r="B22" s="6" t="s">
        <v>95</v>
      </c>
      <c r="C22" s="6" t="s">
        <v>32</v>
      </c>
      <c r="D22" s="6">
        <v>2.8</v>
      </c>
      <c r="E22" s="6">
        <f t="shared" si="2"/>
        <v>0.55999999999999994</v>
      </c>
    </row>
    <row r="23" spans="1:5" x14ac:dyDescent="0.35">
      <c r="A23" s="6">
        <v>1</v>
      </c>
      <c r="B23" s="6" t="s">
        <v>95</v>
      </c>
      <c r="C23" s="4" t="s">
        <v>33</v>
      </c>
      <c r="D23" s="6">
        <v>2.6</v>
      </c>
      <c r="E23" s="6">
        <f t="shared" si="2"/>
        <v>0.52</v>
      </c>
    </row>
    <row r="24" spans="1:5" x14ac:dyDescent="0.35">
      <c r="A24" s="6">
        <v>1</v>
      </c>
      <c r="B24" s="6" t="s">
        <v>95</v>
      </c>
      <c r="C24" s="4" t="s">
        <v>38</v>
      </c>
      <c r="D24" s="6">
        <v>2.2999999999999998</v>
      </c>
      <c r="E24" s="6">
        <f t="shared" si="2"/>
        <v>0.45999999999999996</v>
      </c>
    </row>
    <row r="25" spans="1:5" x14ac:dyDescent="0.35">
      <c r="A25" s="6">
        <v>1</v>
      </c>
      <c r="B25" s="6" t="s">
        <v>95</v>
      </c>
      <c r="C25" s="4" t="s">
        <v>40</v>
      </c>
      <c r="D25" s="6">
        <v>2.7</v>
      </c>
      <c r="E25" s="6">
        <f t="shared" si="2"/>
        <v>0.54</v>
      </c>
    </row>
    <row r="26" spans="1:5" x14ac:dyDescent="0.35">
      <c r="A26" s="6">
        <v>1</v>
      </c>
      <c r="B26" s="6" t="s">
        <v>96</v>
      </c>
      <c r="C26" s="6" t="s">
        <v>10</v>
      </c>
      <c r="D26" s="6">
        <v>3</v>
      </c>
      <c r="E26" s="6">
        <f t="shared" ref="E26:E29" si="3">D26/5</f>
        <v>0.6</v>
      </c>
    </row>
    <row r="27" spans="1:5" x14ac:dyDescent="0.35">
      <c r="A27" s="6">
        <v>1</v>
      </c>
      <c r="B27" s="6" t="s">
        <v>96</v>
      </c>
      <c r="C27" s="6" t="s">
        <v>29</v>
      </c>
      <c r="D27" s="6">
        <v>2.7</v>
      </c>
      <c r="E27" s="6">
        <f t="shared" si="3"/>
        <v>0.54</v>
      </c>
    </row>
    <row r="28" spans="1:5" x14ac:dyDescent="0.35">
      <c r="A28" s="6">
        <v>1</v>
      </c>
      <c r="B28" s="6" t="s">
        <v>96</v>
      </c>
      <c r="C28" s="6" t="s">
        <v>32</v>
      </c>
      <c r="D28" s="6">
        <v>2.4</v>
      </c>
      <c r="E28" s="6">
        <f t="shared" si="3"/>
        <v>0.48</v>
      </c>
    </row>
    <row r="29" spans="1:5" x14ac:dyDescent="0.35">
      <c r="A29" s="6">
        <v>1</v>
      </c>
      <c r="B29" s="6" t="s">
        <v>96</v>
      </c>
      <c r="C29" s="6" t="s">
        <v>38</v>
      </c>
      <c r="D29" s="6">
        <v>1.9</v>
      </c>
      <c r="E29" s="6">
        <f t="shared" si="3"/>
        <v>0.38</v>
      </c>
    </row>
    <row r="30" spans="1:5" x14ac:dyDescent="0.35">
      <c r="A30" s="6">
        <v>1</v>
      </c>
      <c r="B30" s="6" t="s">
        <v>98</v>
      </c>
      <c r="C30" s="6" t="s">
        <v>21</v>
      </c>
      <c r="D30" s="6">
        <v>2.4</v>
      </c>
      <c r="E30" s="6">
        <f t="shared" ref="E30:E34" si="4">D30/5</f>
        <v>0.48</v>
      </c>
    </row>
    <row r="31" spans="1:5" x14ac:dyDescent="0.35">
      <c r="A31" s="6">
        <v>1</v>
      </c>
      <c r="B31" s="6" t="s">
        <v>98</v>
      </c>
      <c r="C31" s="6" t="s">
        <v>24</v>
      </c>
      <c r="D31" s="6">
        <v>3</v>
      </c>
      <c r="E31" s="6">
        <f t="shared" si="4"/>
        <v>0.6</v>
      </c>
    </row>
    <row r="32" spans="1:5" x14ac:dyDescent="0.35">
      <c r="A32" s="6">
        <v>1</v>
      </c>
      <c r="B32" s="6" t="s">
        <v>98</v>
      </c>
      <c r="C32" s="6" t="s">
        <v>26</v>
      </c>
      <c r="D32" s="6">
        <v>2.9</v>
      </c>
      <c r="E32" s="6">
        <f t="shared" si="4"/>
        <v>0.57999999999999996</v>
      </c>
    </row>
    <row r="33" spans="1:5" x14ac:dyDescent="0.35">
      <c r="A33" s="6">
        <v>1</v>
      </c>
      <c r="B33" s="6" t="s">
        <v>98</v>
      </c>
      <c r="C33" s="6" t="s">
        <v>35</v>
      </c>
      <c r="D33" s="6">
        <v>2.6</v>
      </c>
      <c r="E33" s="6">
        <f t="shared" si="4"/>
        <v>0.52</v>
      </c>
    </row>
    <row r="34" spans="1:5" x14ac:dyDescent="0.35">
      <c r="A34" s="6">
        <v>1</v>
      </c>
      <c r="B34" s="6" t="s">
        <v>98</v>
      </c>
      <c r="C34" s="6" t="s">
        <v>37</v>
      </c>
      <c r="D34" s="6">
        <v>2.5</v>
      </c>
      <c r="E34" s="6">
        <f t="shared" si="4"/>
        <v>0.5</v>
      </c>
    </row>
    <row r="35" spans="1:5" x14ac:dyDescent="0.35">
      <c r="A35" s="6">
        <v>2</v>
      </c>
      <c r="B35" s="6" t="s">
        <v>92</v>
      </c>
      <c r="C35" s="6">
        <v>1</v>
      </c>
      <c r="D35" s="6">
        <v>2.7</v>
      </c>
      <c r="E35" s="6">
        <f>D35/5</f>
        <v>0.54</v>
      </c>
    </row>
    <row r="36" spans="1:5" x14ac:dyDescent="0.35">
      <c r="A36" s="6">
        <v>2</v>
      </c>
      <c r="B36" s="6" t="s">
        <v>92</v>
      </c>
      <c r="C36" s="6">
        <v>4</v>
      </c>
      <c r="D36" s="6">
        <v>2.1</v>
      </c>
      <c r="E36" s="6">
        <f t="shared" ref="E36:E39" si="5">D36/5</f>
        <v>0.42000000000000004</v>
      </c>
    </row>
    <row r="37" spans="1:5" x14ac:dyDescent="0.35">
      <c r="A37" s="6">
        <v>2</v>
      </c>
      <c r="B37" s="6" t="s">
        <v>92</v>
      </c>
      <c r="C37" s="6">
        <v>5</v>
      </c>
      <c r="D37" s="6">
        <v>2.6</v>
      </c>
      <c r="E37" s="6">
        <f t="shared" si="5"/>
        <v>0.52</v>
      </c>
    </row>
    <row r="38" spans="1:5" x14ac:dyDescent="0.35">
      <c r="A38" s="6">
        <v>2</v>
      </c>
      <c r="B38" s="6" t="s">
        <v>92</v>
      </c>
      <c r="C38" s="6">
        <v>6</v>
      </c>
      <c r="D38" s="6">
        <v>3.2</v>
      </c>
      <c r="E38" s="6">
        <f t="shared" si="5"/>
        <v>0.64</v>
      </c>
    </row>
    <row r="39" spans="1:5" x14ac:dyDescent="0.35">
      <c r="A39" s="6">
        <v>2</v>
      </c>
      <c r="B39" s="6" t="s">
        <v>92</v>
      </c>
      <c r="C39" s="6">
        <v>8</v>
      </c>
      <c r="D39" s="6">
        <v>2.6</v>
      </c>
      <c r="E39" s="6">
        <f t="shared" si="5"/>
        <v>0.52</v>
      </c>
    </row>
    <row r="40" spans="1:5" x14ac:dyDescent="0.35">
      <c r="A40" s="6">
        <v>2</v>
      </c>
      <c r="B40" s="6" t="s">
        <v>93</v>
      </c>
      <c r="C40" s="6">
        <v>6</v>
      </c>
      <c r="D40" s="6">
        <v>2.6</v>
      </c>
      <c r="E40" s="6">
        <f>D40/5</f>
        <v>0.52</v>
      </c>
    </row>
    <row r="41" spans="1:5" x14ac:dyDescent="0.35">
      <c r="A41" s="6">
        <v>2</v>
      </c>
      <c r="B41" s="6" t="s">
        <v>93</v>
      </c>
      <c r="C41" s="6">
        <v>7</v>
      </c>
      <c r="D41" s="6">
        <v>2.5</v>
      </c>
      <c r="E41" s="6">
        <f t="shared" ref="E41:E43" si="6">D41/5</f>
        <v>0.5</v>
      </c>
    </row>
    <row r="42" spans="1:5" x14ac:dyDescent="0.35">
      <c r="A42" s="6">
        <v>2</v>
      </c>
      <c r="B42" s="6" t="s">
        <v>93</v>
      </c>
      <c r="C42" s="6">
        <v>10</v>
      </c>
      <c r="D42" s="6">
        <v>2.2000000000000002</v>
      </c>
      <c r="E42" s="6">
        <f t="shared" si="6"/>
        <v>0.44000000000000006</v>
      </c>
    </row>
    <row r="43" spans="1:5" x14ac:dyDescent="0.35">
      <c r="A43" s="6">
        <v>2</v>
      </c>
      <c r="B43" s="6" t="s">
        <v>93</v>
      </c>
      <c r="C43" s="6">
        <v>12</v>
      </c>
      <c r="D43" s="6">
        <v>3.1</v>
      </c>
      <c r="E43" s="6">
        <f t="shared" si="6"/>
        <v>0.62</v>
      </c>
    </row>
    <row r="44" spans="1:5" x14ac:dyDescent="0.35">
      <c r="A44" s="6">
        <v>2</v>
      </c>
      <c r="B44" s="6" t="s">
        <v>98</v>
      </c>
      <c r="C44" s="6">
        <v>2</v>
      </c>
      <c r="D44" s="6">
        <v>3</v>
      </c>
      <c r="E44" s="6">
        <f>D44/5</f>
        <v>0.6</v>
      </c>
    </row>
    <row r="45" spans="1:5" x14ac:dyDescent="0.35">
      <c r="A45" s="6">
        <v>2</v>
      </c>
      <c r="B45" s="6" t="s">
        <v>98</v>
      </c>
      <c r="C45" s="6">
        <v>11</v>
      </c>
      <c r="D45" s="6">
        <v>2.6</v>
      </c>
      <c r="E45" s="6">
        <f t="shared" ref="E45:E46" si="7">D45/5</f>
        <v>0.52</v>
      </c>
    </row>
    <row r="46" spans="1:5" x14ac:dyDescent="0.35">
      <c r="A46" s="6">
        <v>2</v>
      </c>
      <c r="B46" s="6" t="s">
        <v>98</v>
      </c>
      <c r="C46" s="6">
        <v>17</v>
      </c>
      <c r="D46" s="6">
        <v>2.9</v>
      </c>
      <c r="E46" s="6">
        <f t="shared" si="7"/>
        <v>0.57999999999999996</v>
      </c>
    </row>
    <row r="47" spans="1:5" x14ac:dyDescent="0.35">
      <c r="A47" s="6">
        <v>2</v>
      </c>
      <c r="B47" s="6" t="s">
        <v>94</v>
      </c>
      <c r="C47" s="6">
        <v>1</v>
      </c>
      <c r="D47" s="6">
        <v>2.6</v>
      </c>
      <c r="E47" s="6">
        <f>D47/5</f>
        <v>0.52</v>
      </c>
    </row>
    <row r="48" spans="1:5" x14ac:dyDescent="0.35">
      <c r="A48" s="6">
        <v>2</v>
      </c>
      <c r="B48" s="6" t="s">
        <v>94</v>
      </c>
      <c r="C48" s="6">
        <v>3</v>
      </c>
      <c r="D48" s="6">
        <v>3.1</v>
      </c>
      <c r="E48" s="6">
        <f t="shared" ref="E48:E50" si="8">D48/5</f>
        <v>0.62</v>
      </c>
    </row>
    <row r="49" spans="1:5" x14ac:dyDescent="0.35">
      <c r="A49" s="6">
        <v>2</v>
      </c>
      <c r="B49" s="6" t="s">
        <v>94</v>
      </c>
      <c r="C49" s="6">
        <v>4</v>
      </c>
      <c r="D49" s="6">
        <v>2.6</v>
      </c>
      <c r="E49" s="6">
        <f t="shared" si="8"/>
        <v>0.52</v>
      </c>
    </row>
    <row r="50" spans="1:5" x14ac:dyDescent="0.35">
      <c r="A50" s="6">
        <v>2</v>
      </c>
      <c r="B50" s="6" t="s">
        <v>94</v>
      </c>
      <c r="C50" s="6">
        <v>13</v>
      </c>
      <c r="D50" s="6">
        <v>3.1</v>
      </c>
      <c r="E50" s="6">
        <f t="shared" si="8"/>
        <v>0.62</v>
      </c>
    </row>
    <row r="51" spans="1:5" x14ac:dyDescent="0.35">
      <c r="A51" s="6">
        <v>2</v>
      </c>
      <c r="B51" s="6" t="s">
        <v>99</v>
      </c>
      <c r="C51" s="6">
        <v>3</v>
      </c>
      <c r="D51" s="6">
        <v>2.2000000000000002</v>
      </c>
      <c r="E51" s="6">
        <f>D51/5</f>
        <v>0.44000000000000006</v>
      </c>
    </row>
    <row r="52" spans="1:5" x14ac:dyDescent="0.35">
      <c r="A52" s="6">
        <v>2</v>
      </c>
      <c r="B52" s="6" t="s">
        <v>99</v>
      </c>
      <c r="C52" s="6">
        <v>5</v>
      </c>
      <c r="D52" s="6">
        <v>2.6</v>
      </c>
      <c r="E52" s="6">
        <f t="shared" ref="E52:E68" si="9">D52/5</f>
        <v>0.52</v>
      </c>
    </row>
    <row r="53" spans="1:5" x14ac:dyDescent="0.35">
      <c r="A53" s="6">
        <v>2</v>
      </c>
      <c r="B53" s="6" t="s">
        <v>99</v>
      </c>
      <c r="C53" s="6">
        <v>6</v>
      </c>
      <c r="D53" s="6">
        <v>2.9</v>
      </c>
      <c r="E53" s="6">
        <f t="shared" si="9"/>
        <v>0.57999999999999996</v>
      </c>
    </row>
    <row r="54" spans="1:5" x14ac:dyDescent="0.35">
      <c r="A54" s="6">
        <v>2</v>
      </c>
      <c r="B54" s="6" t="s">
        <v>99</v>
      </c>
      <c r="C54" s="6">
        <v>8</v>
      </c>
      <c r="D54" s="6">
        <v>3.1</v>
      </c>
      <c r="E54" s="6">
        <f t="shared" si="9"/>
        <v>0.62</v>
      </c>
    </row>
    <row r="55" spans="1:5" x14ac:dyDescent="0.35">
      <c r="A55" s="6">
        <v>2</v>
      </c>
      <c r="B55" s="6" t="s">
        <v>99</v>
      </c>
      <c r="C55" s="6">
        <v>10</v>
      </c>
      <c r="D55" s="6">
        <v>2.7</v>
      </c>
      <c r="E55" s="6">
        <f t="shared" si="9"/>
        <v>0.54</v>
      </c>
    </row>
    <row r="56" spans="1:5" x14ac:dyDescent="0.35">
      <c r="A56" s="6">
        <v>2</v>
      </c>
      <c r="B56" s="6" t="s">
        <v>99</v>
      </c>
      <c r="C56" s="6">
        <v>11</v>
      </c>
      <c r="D56" s="6">
        <v>2.1</v>
      </c>
      <c r="E56" s="6">
        <f t="shared" si="9"/>
        <v>0.42000000000000004</v>
      </c>
    </row>
    <row r="57" spans="1:5" x14ac:dyDescent="0.35">
      <c r="A57" s="6">
        <v>2</v>
      </c>
      <c r="B57" s="6" t="s">
        <v>99</v>
      </c>
      <c r="C57" s="6">
        <v>13</v>
      </c>
      <c r="D57" s="6">
        <v>2.8</v>
      </c>
      <c r="E57" s="6">
        <f t="shared" si="9"/>
        <v>0.55999999999999994</v>
      </c>
    </row>
    <row r="58" spans="1:5" x14ac:dyDescent="0.35">
      <c r="A58" s="6">
        <v>2</v>
      </c>
      <c r="B58" s="6" t="s">
        <v>96</v>
      </c>
      <c r="C58" s="13">
        <v>3</v>
      </c>
      <c r="D58" s="6">
        <v>2.6</v>
      </c>
      <c r="E58" s="6">
        <f t="shared" si="9"/>
        <v>0.52</v>
      </c>
    </row>
    <row r="59" spans="1:5" x14ac:dyDescent="0.35">
      <c r="A59" s="6">
        <v>2</v>
      </c>
      <c r="B59" s="6" t="s">
        <v>96</v>
      </c>
      <c r="C59" s="13">
        <v>7</v>
      </c>
      <c r="D59" s="6">
        <v>2.2000000000000002</v>
      </c>
      <c r="E59" s="6">
        <f t="shared" si="9"/>
        <v>0.44000000000000006</v>
      </c>
    </row>
    <row r="60" spans="1:5" x14ac:dyDescent="0.35">
      <c r="A60" s="6">
        <v>2</v>
      </c>
      <c r="B60" s="6" t="s">
        <v>96</v>
      </c>
      <c r="C60" s="13">
        <v>12</v>
      </c>
      <c r="D60" s="6">
        <v>3</v>
      </c>
      <c r="E60" s="6">
        <f t="shared" si="9"/>
        <v>0.6</v>
      </c>
    </row>
    <row r="61" spans="1:5" x14ac:dyDescent="0.35">
      <c r="A61" s="6">
        <v>2</v>
      </c>
      <c r="B61" s="6" t="s">
        <v>96</v>
      </c>
      <c r="C61" s="13">
        <v>16</v>
      </c>
      <c r="D61" s="6">
        <v>2.6</v>
      </c>
      <c r="E61" s="6">
        <f t="shared" si="9"/>
        <v>0.52</v>
      </c>
    </row>
    <row r="62" spans="1:5" x14ac:dyDescent="0.35">
      <c r="A62" s="6">
        <v>2</v>
      </c>
      <c r="B62" s="6" t="s">
        <v>96</v>
      </c>
      <c r="C62" s="13">
        <v>18</v>
      </c>
      <c r="D62" s="6">
        <v>2.5</v>
      </c>
      <c r="E62" s="6">
        <f t="shared" si="9"/>
        <v>0.5</v>
      </c>
    </row>
    <row r="63" spans="1:5" x14ac:dyDescent="0.35">
      <c r="A63" s="6">
        <v>2</v>
      </c>
      <c r="B63" s="6" t="s">
        <v>96</v>
      </c>
      <c r="C63" s="13">
        <v>19</v>
      </c>
      <c r="D63" s="6">
        <v>2.8</v>
      </c>
      <c r="E63" s="6">
        <f t="shared" si="9"/>
        <v>0.55999999999999994</v>
      </c>
    </row>
    <row r="64" spans="1:5" x14ac:dyDescent="0.35">
      <c r="A64" s="6">
        <v>2</v>
      </c>
      <c r="B64" s="6" t="s">
        <v>96</v>
      </c>
      <c r="C64" s="13" t="s">
        <v>1</v>
      </c>
      <c r="D64" s="6">
        <v>2.5</v>
      </c>
      <c r="E64" s="6">
        <f t="shared" si="9"/>
        <v>0.5</v>
      </c>
    </row>
    <row r="65" spans="1:6" x14ac:dyDescent="0.35">
      <c r="A65" s="6">
        <v>2</v>
      </c>
      <c r="B65" s="6" t="s">
        <v>96</v>
      </c>
      <c r="C65" s="13" t="s">
        <v>2</v>
      </c>
      <c r="D65" s="6">
        <v>2.4</v>
      </c>
      <c r="E65" s="6">
        <f t="shared" si="9"/>
        <v>0.48</v>
      </c>
    </row>
    <row r="66" spans="1:6" x14ac:dyDescent="0.35">
      <c r="A66" s="6">
        <v>2</v>
      </c>
      <c r="B66" s="6" t="s">
        <v>96</v>
      </c>
      <c r="C66" s="13" t="s">
        <v>3</v>
      </c>
      <c r="D66" s="6">
        <v>2.7</v>
      </c>
      <c r="E66" s="6">
        <f t="shared" si="9"/>
        <v>0.54</v>
      </c>
    </row>
    <row r="67" spans="1:6" x14ac:dyDescent="0.35">
      <c r="A67" s="6">
        <v>2</v>
      </c>
      <c r="B67" s="6" t="s">
        <v>96</v>
      </c>
      <c r="C67" s="13" t="s">
        <v>4</v>
      </c>
      <c r="D67" s="6">
        <v>2.5</v>
      </c>
      <c r="E67" s="6">
        <f t="shared" si="9"/>
        <v>0.5</v>
      </c>
    </row>
    <row r="68" spans="1:6" x14ac:dyDescent="0.35">
      <c r="A68" s="6">
        <v>2</v>
      </c>
      <c r="B68" s="6" t="s">
        <v>96</v>
      </c>
      <c r="C68" s="13" t="s">
        <v>149</v>
      </c>
      <c r="D68" s="6">
        <v>3.1</v>
      </c>
      <c r="E68" s="6">
        <f t="shared" si="9"/>
        <v>0.62</v>
      </c>
    </row>
    <row r="69" spans="1:6" x14ac:dyDescent="0.35">
      <c r="A69" s="4">
        <v>2</v>
      </c>
      <c r="B69" t="s">
        <v>95</v>
      </c>
      <c r="C69">
        <v>4</v>
      </c>
      <c r="D69">
        <v>3.3</v>
      </c>
      <c r="E69">
        <f>D69/5</f>
        <v>0.65999999999999992</v>
      </c>
    </row>
    <row r="70" spans="1:6" x14ac:dyDescent="0.35">
      <c r="A70" s="4">
        <v>2</v>
      </c>
      <c r="B70" t="s">
        <v>95</v>
      </c>
      <c r="C70">
        <v>13</v>
      </c>
      <c r="D70">
        <v>3.1</v>
      </c>
      <c r="E70">
        <f t="shared" ref="E70:E73" si="10">D70/5</f>
        <v>0.62</v>
      </c>
    </row>
    <row r="71" spans="1:6" x14ac:dyDescent="0.35">
      <c r="A71" s="4">
        <v>2</v>
      </c>
      <c r="B71" t="s">
        <v>95</v>
      </c>
      <c r="C71">
        <v>12</v>
      </c>
      <c r="D71">
        <v>3</v>
      </c>
      <c r="E71">
        <f t="shared" si="10"/>
        <v>0.6</v>
      </c>
    </row>
    <row r="72" spans="1:6" x14ac:dyDescent="0.35">
      <c r="A72" s="4">
        <v>2</v>
      </c>
      <c r="B72" s="1" t="s">
        <v>96</v>
      </c>
      <c r="C72" s="1">
        <v>8</v>
      </c>
      <c r="E72">
        <f t="shared" si="10"/>
        <v>0</v>
      </c>
      <c r="F72" s="1" t="s">
        <v>183</v>
      </c>
    </row>
    <row r="73" spans="1:6" x14ac:dyDescent="0.35">
      <c r="A73" s="4">
        <v>2</v>
      </c>
      <c r="B73" s="6" t="s">
        <v>96</v>
      </c>
      <c r="C73" s="6">
        <v>13</v>
      </c>
      <c r="D73" s="6"/>
      <c r="E73">
        <f t="shared" si="10"/>
        <v>0</v>
      </c>
      <c r="F73" s="1" t="s">
        <v>183</v>
      </c>
    </row>
    <row r="74" spans="1:6" x14ac:dyDescent="0.35">
      <c r="A74" s="6"/>
      <c r="B74" s="6"/>
      <c r="C74" s="6"/>
      <c r="D74" s="6"/>
      <c r="E74" s="6"/>
    </row>
    <row r="75" spans="1:6" x14ac:dyDescent="0.35">
      <c r="A75" s="6"/>
      <c r="B75" s="6"/>
      <c r="C75" s="6"/>
      <c r="D75" s="6"/>
      <c r="E75" s="6"/>
    </row>
    <row r="76" spans="1:6" x14ac:dyDescent="0.35">
      <c r="A76" s="6"/>
      <c r="B76" s="6"/>
      <c r="C76" s="6"/>
      <c r="D76" s="6"/>
      <c r="E7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Development Data JB2020</vt:lpstr>
      <vt:lpstr>Mortality PivotTable</vt:lpstr>
      <vt:lpstr>Tibia Lengths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Basso, Jacob</dc:creator>
  <cp:lastModifiedBy>Basso, Jacob</cp:lastModifiedBy>
  <dcterms:created xsi:type="dcterms:W3CDTF">2020-07-20T16:21:13Z</dcterms:created>
  <dcterms:modified xsi:type="dcterms:W3CDTF">2020-07-20T20:21:59Z</dcterms:modified>
</cp:coreProperties>
</file>