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6" windowWidth="19416" windowHeight="11016"/>
  </bookViews>
  <sheets>
    <sheet name="summary" sheetId="3" r:id="rId1"/>
    <sheet name="pathways_tabel" sheetId="1" r:id="rId2"/>
    <sheet name="weging" sheetId="2" r:id="rId3"/>
  </sheets>
  <definedNames>
    <definedName name="_xlnm._FilterDatabase" localSheetId="1" hidden="1">pathways_tabel!$A$1:$J$75</definedName>
  </definedNames>
  <calcPr calcId="145621"/>
</workbook>
</file>

<file path=xl/calcChain.xml><?xml version="1.0" encoding="utf-8"?>
<calcChain xmlns="http://schemas.openxmlformats.org/spreadsheetml/2006/main">
  <c r="C23" i="2" l="1"/>
  <c r="J19" i="2" s="1"/>
  <c r="J28" i="2" s="1"/>
  <c r="K28" i="2" s="1"/>
  <c r="B23" i="2"/>
  <c r="C22" i="2"/>
  <c r="J18" i="2" s="1"/>
  <c r="J27" i="2" s="1"/>
  <c r="B22" i="2"/>
  <c r="I19" i="2" s="1"/>
  <c r="I28" i="2" s="1"/>
  <c r="J17" i="2"/>
  <c r="J26" i="2" s="1"/>
  <c r="J15" i="2"/>
  <c r="J24" i="2" s="1"/>
  <c r="X8" i="2"/>
  <c r="W8" i="2"/>
  <c r="X7" i="2"/>
  <c r="W7" i="2"/>
  <c r="X6" i="2"/>
  <c r="W6" i="2"/>
  <c r="X5" i="2"/>
  <c r="W5" i="2"/>
  <c r="X4" i="2"/>
  <c r="W4" i="2"/>
  <c r="X3" i="2"/>
  <c r="W3" i="2"/>
  <c r="K26" i="2" l="1"/>
  <c r="I14" i="2"/>
  <c r="I23" i="2" s="1"/>
  <c r="I16" i="2"/>
  <c r="I25" i="2" s="1"/>
  <c r="I18" i="2"/>
  <c r="I27" i="2" s="1"/>
  <c r="K27" i="2" s="1"/>
  <c r="J14" i="2"/>
  <c r="J23" i="2" s="1"/>
  <c r="K23" i="2" s="1"/>
  <c r="J16" i="2"/>
  <c r="J25" i="2" s="1"/>
  <c r="I15" i="2"/>
  <c r="I24" i="2" s="1"/>
  <c r="K24" i="2" s="1"/>
  <c r="I17" i="2"/>
  <c r="I26" i="2" s="1"/>
  <c r="K25" i="2" l="1"/>
</calcChain>
</file>

<file path=xl/sharedStrings.xml><?xml version="1.0" encoding="utf-8"?>
<sst xmlns="http://schemas.openxmlformats.org/spreadsheetml/2006/main" count="538" uniqueCount="103">
  <si>
    <t>Kingdom</t>
  </si>
  <si>
    <t>ISEIA score</t>
  </si>
  <si>
    <t>Species</t>
  </si>
  <si>
    <t>Corrected score PRA (current scenario)</t>
  </si>
  <si>
    <t>impact score EU horizon scan</t>
  </si>
  <si>
    <t>Pathway (cat)</t>
  </si>
  <si>
    <t>Manual of Alien Plants</t>
  </si>
  <si>
    <t>Pathway (CBD subcat)</t>
  </si>
  <si>
    <t>Source</t>
  </si>
  <si>
    <t>Animal</t>
  </si>
  <si>
    <t>Eriocheir sinensis</t>
  </si>
  <si>
    <t>CORRIDOR</t>
  </si>
  <si>
    <t/>
  </si>
  <si>
    <t>Interconnected waterways/basins/seas</t>
  </si>
  <si>
    <t>Procyon lotor</t>
  </si>
  <si>
    <t>ESCAPE from confinement</t>
  </si>
  <si>
    <t>Pet/aquarium/terrarium species (including live food for such species )</t>
  </si>
  <si>
    <t>Orconectes virilis</t>
  </si>
  <si>
    <t>Aquaculture / mariculture</t>
  </si>
  <si>
    <t>Tamias sibiricus</t>
  </si>
  <si>
    <t>Botanical garden/zoo/aquaria (excluding domestic aquaria)</t>
  </si>
  <si>
    <t>Sciurus niger</t>
  </si>
  <si>
    <t>Sciurus carolinensis</t>
  </si>
  <si>
    <t>Plant</t>
  </si>
  <si>
    <t>Pueraria montana</t>
  </si>
  <si>
    <t>Horticulture</t>
  </si>
  <si>
    <t>Nasua nasua</t>
  </si>
  <si>
    <t>Threskiornis aethiopicus</t>
  </si>
  <si>
    <t>Orconectes limosus</t>
  </si>
  <si>
    <t>Trachemys scripta</t>
  </si>
  <si>
    <t>Procambarus sp.</t>
  </si>
  <si>
    <t>Procambarus clarkii</t>
  </si>
  <si>
    <t>Pacifastacus leniusculus</t>
  </si>
  <si>
    <t>Oxyura jamaicensis</t>
  </si>
  <si>
    <t>Callosciurus erythraeus</t>
  </si>
  <si>
    <t>Hydrocotyle ranunculoides</t>
  </si>
  <si>
    <t>Hort.</t>
  </si>
  <si>
    <t>Herpestes javanicus</t>
  </si>
  <si>
    <t>Muntiacus reevesii</t>
  </si>
  <si>
    <t>Myriophyllum aquaticum</t>
  </si>
  <si>
    <t>Lysichiton americanus</t>
  </si>
  <si>
    <t>Ludwigia peploides</t>
  </si>
  <si>
    <t>Ludwigia grandiflora</t>
  </si>
  <si>
    <t>Lagarosiphon major</t>
  </si>
  <si>
    <t>Perccottus glenii</t>
  </si>
  <si>
    <t>Heracleum sosnowskyi</t>
  </si>
  <si>
    <t>Heracleum persicum</t>
  </si>
  <si>
    <t>Eichhornia crassipes</t>
  </si>
  <si>
    <t>Cabomba caroliniana</t>
  </si>
  <si>
    <t>Baccharis halimifolia</t>
  </si>
  <si>
    <t>Pseudorasbora parva</t>
  </si>
  <si>
    <t>Live food and live bait</t>
  </si>
  <si>
    <t>Myocastor coypus</t>
  </si>
  <si>
    <t>RELEASE IN NATURE</t>
  </si>
  <si>
    <t>Fishery in the wild (including game fishing)</t>
  </si>
  <si>
    <t>Hunting</t>
  </si>
  <si>
    <t>Lithobates catesbeianus</t>
  </si>
  <si>
    <t>TRANSPORT – CONTAMINANT</t>
  </si>
  <si>
    <t>Contaminant on animals (except parasites, species transported by host/vector)</t>
  </si>
  <si>
    <t>Contaminant on plants (except parasites, species transported by host/vector)</t>
  </si>
  <si>
    <t>Persicaria perfoliata</t>
  </si>
  <si>
    <t>Seed contaminant</t>
  </si>
  <si>
    <t>Parthenium hysterophorus</t>
  </si>
  <si>
    <t>Grain</t>
  </si>
  <si>
    <t>Vespa velutina</t>
  </si>
  <si>
    <t>TRANSPORT - STOWAWAY</t>
  </si>
  <si>
    <t>Other means of transport</t>
  </si>
  <si>
    <t>Angling/fishing equipment</t>
  </si>
  <si>
    <t>Machinery/equipment</t>
  </si>
  <si>
    <t>Ship/boat ballast water</t>
  </si>
  <si>
    <t>Corvus splendens</t>
  </si>
  <si>
    <t>Hitchhikers on ship/boat (excluding ballast water and hull fouling)</t>
  </si>
  <si>
    <t>UNAIDED</t>
  </si>
  <si>
    <t>Natural dispersal across borders of invasive alien species that have been introduced through pathways 1 to 5</t>
  </si>
  <si>
    <t>impact scores</t>
  </si>
  <si>
    <t>soort /       pathway</t>
  </si>
  <si>
    <t>criterium 1</t>
  </si>
  <si>
    <t>criterium 2</t>
  </si>
  <si>
    <t>pathway</t>
  </si>
  <si>
    <t>genormaliseerde scores</t>
  </si>
  <si>
    <t>pathways</t>
  </si>
  <si>
    <t xml:space="preserve"> </t>
  </si>
  <si>
    <t>normalizeren</t>
  </si>
  <si>
    <t>weging van de twee criteria ifv prioritering</t>
  </si>
  <si>
    <t>slechste optie</t>
  </si>
  <si>
    <t xml:space="preserve">beste optie </t>
  </si>
  <si>
    <t>AantalVanSpecies</t>
  </si>
  <si>
    <t xml:space="preserve">Hunting </t>
  </si>
  <si>
    <t xml:space="preserve">Seed contaminant </t>
  </si>
  <si>
    <t>TRANSPORT - CONTAMINANT</t>
  </si>
  <si>
    <t>Natural dispersal across borders of invasive alien species \n that have been introduced through pathways 1 to 5</t>
  </si>
  <si>
    <t xml:space="preserve">Contaminant on animals \n (except parasites, species transported by host/vector) </t>
  </si>
  <si>
    <t>Contaminant on plants \n (except parasites, species transported by host/vector)</t>
  </si>
  <si>
    <t xml:space="preserve">Botanical garden/zoo/aquaria \n (excluding domestic aquaria) </t>
  </si>
  <si>
    <t xml:space="preserve">Aquaculture/mariculture </t>
  </si>
  <si>
    <t xml:space="preserve">Fishery in the wild \n (including game fishing) </t>
  </si>
  <si>
    <t>Hitchhikers on ship/boat \n (excluding ballast water and hull fouling)</t>
  </si>
  <si>
    <t xml:space="preserve">Pet/aquarium/terrarium species \n (including live food for such species ) </t>
  </si>
  <si>
    <t>Boets et al. (2012)</t>
  </si>
  <si>
    <t>A3</t>
  </si>
  <si>
    <t>A1</t>
  </si>
  <si>
    <t>Release in nature for use (other than above, e.g., fur, transport, medical use)</t>
  </si>
  <si>
    <t>Release in nature for use \n (other than above, e.g., fur, transport, medical use)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</si>
</sst>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</font>
    <font>
      <sz val="10"/>
      <color indexed="8"/>
      <name val="Arial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0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5" fillId="5" borderId="0"/>
  </cellStyleXfs>
  <cellXfs count="29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vertical="center" wrapText="1"/>
    </xf>
    <xf numFmtId="0" fontId="3" fillId="4" borderId="3" xfId="0" applyFont="1" applyFill="1" applyBorder="1" applyAlignment="1" applyProtection="1">
      <alignment horizontal="right" vertical="center" wrapText="1"/>
    </xf>
    <xf numFmtId="0" fontId="0" fillId="0" borderId="5" xfId="0" applyBorder="1" applyAlignment="1">
      <alignment vertical="top" wrapText="1"/>
    </xf>
    <xf numFmtId="0" fontId="0" fillId="0" borderId="6" xfId="0" applyBorder="1"/>
    <xf numFmtId="0" fontId="0" fillId="0" borderId="7" xfId="0" applyBorder="1"/>
    <xf numFmtId="0" fontId="0" fillId="0" borderId="0" xfId="0" applyAlignment="1">
      <alignment wrapText="1"/>
    </xf>
    <xf numFmtId="0" fontId="0" fillId="6" borderId="0" xfId="0" applyFill="1"/>
    <xf numFmtId="0" fontId="0" fillId="7" borderId="0" xfId="0" applyFill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0" fillId="8" borderId="13" xfId="0" applyFill="1" applyBorder="1"/>
    <xf numFmtId="0" fontId="0" fillId="5" borderId="0" xfId="0" applyFill="1" applyBorder="1"/>
    <xf numFmtId="0" fontId="0" fillId="8" borderId="14" xfId="0" applyFill="1" applyBorder="1"/>
    <xf numFmtId="164" fontId="0" fillId="5" borderId="0" xfId="0" applyNumberFormat="1" applyFill="1" applyBorder="1"/>
    <xf numFmtId="164" fontId="0" fillId="8" borderId="14" xfId="0" applyNumberFormat="1" applyFill="1" applyBorder="1"/>
    <xf numFmtId="0" fontId="0" fillId="8" borderId="15" xfId="0" applyFill="1" applyBorder="1"/>
    <xf numFmtId="0" fontId="0" fillId="5" borderId="6" xfId="0" applyFill="1" applyBorder="1"/>
    <xf numFmtId="164" fontId="0" fillId="5" borderId="6" xfId="0" applyNumberFormat="1" applyFill="1" applyBorder="1"/>
    <xf numFmtId="164" fontId="0" fillId="8" borderId="16" xfId="0" applyNumberFormat="1" applyFill="1" applyBorder="1"/>
    <xf numFmtId="0" fontId="4" fillId="9" borderId="17" xfId="1" applyFont="1" applyFill="1" applyBorder="1" applyAlignment="1">
      <alignment horizontal="center"/>
    </xf>
    <xf numFmtId="0" fontId="4" fillId="5" borderId="18" xfId="1" applyFont="1" applyFill="1" applyBorder="1" applyAlignment="1">
      <alignment wrapText="1"/>
    </xf>
    <xf numFmtId="0" fontId="4" fillId="5" borderId="18" xfId="1" applyFont="1" applyFill="1" applyBorder="1" applyAlignment="1">
      <alignment horizontal="right" wrapText="1"/>
    </xf>
    <xf numFmtId="0" fontId="3" fillId="4" borderId="4" xfId="0" applyFont="1" applyFill="1" applyBorder="1" applyAlignment="1" applyProtection="1">
      <alignment horizontal="right" vertical="center" wrapText="1"/>
    </xf>
    <xf numFmtId="0" fontId="0" fillId="0" borderId="0" xfId="0" applyAlignment="1">
      <alignment horizontal="left"/>
    </xf>
  </cellXfs>
  <cellStyles count="2">
    <cellStyle name="Standaard" xfId="0" builtinId="0"/>
    <cellStyle name="Standaard_Blad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A4" sqref="A4"/>
    </sheetView>
  </sheetViews>
  <sheetFormatPr defaultColWidth="34.77734375" defaultRowHeight="13.05" customHeight="1" x14ac:dyDescent="0.3"/>
  <cols>
    <col min="1" max="1" width="93.109375" bestFit="1" customWidth="1"/>
    <col min="3" max="3" width="8" bestFit="1" customWidth="1"/>
    <col min="4" max="4" width="15.44140625" bestFit="1" customWidth="1"/>
  </cols>
  <sheetData>
    <row r="1" spans="1:4" ht="13.05" customHeight="1" x14ac:dyDescent="0.3">
      <c r="A1" s="24" t="s">
        <v>7</v>
      </c>
      <c r="B1" s="24" t="s">
        <v>5</v>
      </c>
      <c r="C1" s="24" t="s">
        <v>0</v>
      </c>
      <c r="D1" s="24" t="s">
        <v>86</v>
      </c>
    </row>
    <row r="2" spans="1:4" ht="13.05" customHeight="1" x14ac:dyDescent="0.3">
      <c r="A2" s="25" t="s">
        <v>67</v>
      </c>
      <c r="B2" s="25" t="s">
        <v>65</v>
      </c>
      <c r="C2" s="25" t="s">
        <v>9</v>
      </c>
      <c r="D2" s="26">
        <v>1</v>
      </c>
    </row>
    <row r="3" spans="1:4" ht="13.05" customHeight="1" x14ac:dyDescent="0.3">
      <c r="A3" s="25" t="s">
        <v>94</v>
      </c>
      <c r="B3" s="25" t="s">
        <v>15</v>
      </c>
      <c r="C3" s="25" t="s">
        <v>9</v>
      </c>
      <c r="D3" s="26">
        <v>4</v>
      </c>
    </row>
    <row r="4" spans="1:4" ht="13.05" customHeight="1" x14ac:dyDescent="0.3">
      <c r="A4" s="25" t="s">
        <v>93</v>
      </c>
      <c r="B4" s="25" t="s">
        <v>15</v>
      </c>
      <c r="C4" s="25" t="s">
        <v>9</v>
      </c>
      <c r="D4" s="26">
        <v>11</v>
      </c>
    </row>
    <row r="5" spans="1:4" ht="13.05" customHeight="1" x14ac:dyDescent="0.3">
      <c r="A5" s="25" t="s">
        <v>91</v>
      </c>
      <c r="B5" s="25" t="s">
        <v>89</v>
      </c>
      <c r="C5" s="25" t="s">
        <v>9</v>
      </c>
      <c r="D5" s="26">
        <v>3</v>
      </c>
    </row>
    <row r="6" spans="1:4" ht="13.05" customHeight="1" x14ac:dyDescent="0.3">
      <c r="A6" s="25" t="s">
        <v>92</v>
      </c>
      <c r="B6" s="25" t="s">
        <v>89</v>
      </c>
      <c r="C6" s="25" t="s">
        <v>23</v>
      </c>
      <c r="D6" s="26">
        <v>3</v>
      </c>
    </row>
    <row r="7" spans="1:4" ht="13.05" customHeight="1" x14ac:dyDescent="0.3">
      <c r="A7" s="25" t="s">
        <v>95</v>
      </c>
      <c r="B7" s="25" t="s">
        <v>53</v>
      </c>
      <c r="C7" s="25" t="s">
        <v>9</v>
      </c>
      <c r="D7" s="26">
        <v>1</v>
      </c>
    </row>
    <row r="8" spans="1:4" ht="13.05" customHeight="1" x14ac:dyDescent="0.3">
      <c r="A8" s="25" t="s">
        <v>96</v>
      </c>
      <c r="B8" s="25" t="s">
        <v>65</v>
      </c>
      <c r="C8" s="25" t="s">
        <v>9</v>
      </c>
      <c r="D8" s="26">
        <v>1</v>
      </c>
    </row>
    <row r="9" spans="1:4" ht="13.05" customHeight="1" x14ac:dyDescent="0.3">
      <c r="A9" s="25" t="s">
        <v>25</v>
      </c>
      <c r="B9" s="25" t="s">
        <v>15</v>
      </c>
      <c r="C9" s="25" t="s">
        <v>23</v>
      </c>
      <c r="D9" s="26">
        <v>12</v>
      </c>
    </row>
    <row r="10" spans="1:4" ht="13.05" customHeight="1" x14ac:dyDescent="0.3">
      <c r="A10" s="25" t="s">
        <v>87</v>
      </c>
      <c r="B10" s="25" t="s">
        <v>53</v>
      </c>
      <c r="C10" s="25" t="s">
        <v>9</v>
      </c>
      <c r="D10" s="26">
        <v>1</v>
      </c>
    </row>
    <row r="11" spans="1:4" ht="13.05" customHeight="1" x14ac:dyDescent="0.3">
      <c r="A11" s="25" t="s">
        <v>13</v>
      </c>
      <c r="B11" s="25" t="s">
        <v>11</v>
      </c>
      <c r="C11" s="25" t="s">
        <v>9</v>
      </c>
      <c r="D11" s="26">
        <v>1</v>
      </c>
    </row>
    <row r="12" spans="1:4" ht="13.05" customHeight="1" x14ac:dyDescent="0.3">
      <c r="A12" s="25" t="s">
        <v>51</v>
      </c>
      <c r="B12" s="25" t="s">
        <v>15</v>
      </c>
      <c r="C12" s="25" t="s">
        <v>9</v>
      </c>
      <c r="D12" s="26">
        <v>5</v>
      </c>
    </row>
    <row r="13" spans="1:4" ht="13.05" customHeight="1" x14ac:dyDescent="0.3">
      <c r="A13" s="25" t="s">
        <v>68</v>
      </c>
      <c r="B13" s="25" t="s">
        <v>65</v>
      </c>
      <c r="C13" s="25" t="s">
        <v>23</v>
      </c>
      <c r="D13" s="26">
        <v>2</v>
      </c>
    </row>
    <row r="14" spans="1:4" ht="13.05" customHeight="1" x14ac:dyDescent="0.3">
      <c r="A14" s="25" t="s">
        <v>90</v>
      </c>
      <c r="B14" s="25" t="s">
        <v>72</v>
      </c>
      <c r="C14" s="25" t="s">
        <v>9</v>
      </c>
      <c r="D14" s="26">
        <v>7</v>
      </c>
    </row>
    <row r="15" spans="1:4" ht="13.05" customHeight="1" x14ac:dyDescent="0.3">
      <c r="A15" s="25" t="s">
        <v>66</v>
      </c>
      <c r="B15" s="25" t="s">
        <v>65</v>
      </c>
      <c r="C15" s="25" t="s">
        <v>9</v>
      </c>
      <c r="D15" s="26">
        <v>1</v>
      </c>
    </row>
    <row r="16" spans="1:4" ht="13.05" customHeight="1" x14ac:dyDescent="0.3">
      <c r="A16" s="25" t="s">
        <v>97</v>
      </c>
      <c r="B16" s="25" t="s">
        <v>15</v>
      </c>
      <c r="C16" s="25" t="s">
        <v>9</v>
      </c>
      <c r="D16" s="26">
        <v>17</v>
      </c>
    </row>
    <row r="17" spans="1:4" ht="13.05" customHeight="1" x14ac:dyDescent="0.3">
      <c r="A17" s="28" t="s">
        <v>102</v>
      </c>
      <c r="B17" s="25" t="s">
        <v>53</v>
      </c>
      <c r="C17" s="25" t="s">
        <v>23</v>
      </c>
      <c r="D17" s="26">
        <v>1</v>
      </c>
    </row>
    <row r="18" spans="1:4" ht="13.05" customHeight="1" x14ac:dyDescent="0.3">
      <c r="A18" s="25" t="s">
        <v>88</v>
      </c>
      <c r="B18" s="25" t="s">
        <v>89</v>
      </c>
      <c r="C18" s="25" t="s">
        <v>23</v>
      </c>
      <c r="D18" s="26">
        <v>2</v>
      </c>
    </row>
    <row r="19" spans="1:4" ht="13.05" customHeight="1" x14ac:dyDescent="0.3">
      <c r="A19" s="25" t="s">
        <v>69</v>
      </c>
      <c r="B19" s="25" t="s">
        <v>65</v>
      </c>
      <c r="C19" s="25" t="s">
        <v>9</v>
      </c>
      <c r="D19" s="2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workbookViewId="0">
      <selection activeCell="E14" sqref="E14"/>
    </sheetView>
  </sheetViews>
  <sheetFormatPr defaultRowHeight="13.05" customHeight="1" x14ac:dyDescent="0.3"/>
  <cols>
    <col min="1" max="1" width="8.5546875" bestFit="1" customWidth="1"/>
    <col min="2" max="2" width="23" bestFit="1" customWidth="1"/>
    <col min="3" max="3" width="10.21875" bestFit="1" customWidth="1"/>
    <col min="4" max="4" width="34" bestFit="1" customWidth="1"/>
    <col min="5" max="5" width="25.88671875" bestFit="1" customWidth="1"/>
    <col min="6" max="6" width="16.109375" bestFit="1" customWidth="1"/>
    <col min="7" max="7" width="26.109375" bestFit="1" customWidth="1"/>
    <col min="8" max="8" width="20.109375" bestFit="1" customWidth="1"/>
    <col min="9" max="9" width="64.109375" bestFit="1" customWidth="1"/>
    <col min="10" max="10" width="6.77734375" bestFit="1" customWidth="1"/>
  </cols>
  <sheetData>
    <row r="1" spans="1:10" ht="13.05" customHeight="1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98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t="13.05" customHeight="1" x14ac:dyDescent="0.3">
      <c r="A2" s="2" t="s">
        <v>9</v>
      </c>
      <c r="B2" s="2" t="s">
        <v>10</v>
      </c>
      <c r="G2" s="2" t="s">
        <v>11</v>
      </c>
      <c r="H2" s="2" t="s">
        <v>12</v>
      </c>
      <c r="I2" s="2" t="s">
        <v>13</v>
      </c>
      <c r="J2" s="2" t="s">
        <v>12</v>
      </c>
    </row>
    <row r="3" spans="1:10" ht="13.05" customHeight="1" x14ac:dyDescent="0.3">
      <c r="A3" s="2" t="s">
        <v>9</v>
      </c>
      <c r="B3" s="2" t="s">
        <v>14</v>
      </c>
      <c r="C3" s="3">
        <v>11</v>
      </c>
      <c r="G3" s="2" t="s">
        <v>15</v>
      </c>
      <c r="H3" s="2" t="s">
        <v>12</v>
      </c>
      <c r="I3" s="2" t="s">
        <v>16</v>
      </c>
      <c r="J3" s="2" t="s">
        <v>12</v>
      </c>
    </row>
    <row r="4" spans="1:10" ht="13.05" customHeight="1" x14ac:dyDescent="0.3">
      <c r="A4" s="2" t="s">
        <v>9</v>
      </c>
      <c r="B4" s="2" t="s">
        <v>17</v>
      </c>
      <c r="E4" s="3">
        <v>500</v>
      </c>
      <c r="F4" s="27"/>
      <c r="G4" s="2" t="s">
        <v>15</v>
      </c>
      <c r="H4" s="2" t="s">
        <v>12</v>
      </c>
      <c r="I4" s="2" t="s">
        <v>18</v>
      </c>
      <c r="J4" s="2" t="s">
        <v>12</v>
      </c>
    </row>
    <row r="5" spans="1:10" ht="13.05" customHeight="1" x14ac:dyDescent="0.3">
      <c r="A5" s="2" t="s">
        <v>9</v>
      </c>
      <c r="B5" s="2" t="s">
        <v>19</v>
      </c>
      <c r="C5" s="3">
        <v>9</v>
      </c>
      <c r="G5" s="2" t="s">
        <v>15</v>
      </c>
      <c r="H5" s="2" t="s">
        <v>12</v>
      </c>
      <c r="I5" s="2" t="s">
        <v>16</v>
      </c>
      <c r="J5" s="2" t="s">
        <v>12</v>
      </c>
    </row>
    <row r="6" spans="1:10" ht="13.05" customHeight="1" x14ac:dyDescent="0.3">
      <c r="A6" s="2" t="s">
        <v>9</v>
      </c>
      <c r="B6" s="2" t="s">
        <v>19</v>
      </c>
      <c r="C6" s="3">
        <v>9</v>
      </c>
      <c r="G6" s="2" t="s">
        <v>15</v>
      </c>
      <c r="H6" s="2" t="s">
        <v>12</v>
      </c>
      <c r="I6" s="2" t="s">
        <v>20</v>
      </c>
      <c r="J6" s="2" t="s">
        <v>12</v>
      </c>
    </row>
    <row r="7" spans="1:10" ht="13.05" customHeight="1" x14ac:dyDescent="0.3">
      <c r="A7" s="2" t="s">
        <v>9</v>
      </c>
      <c r="B7" s="2" t="s">
        <v>21</v>
      </c>
      <c r="D7" s="3">
        <v>9</v>
      </c>
      <c r="G7" s="2" t="s">
        <v>15</v>
      </c>
      <c r="H7" s="2" t="s">
        <v>12</v>
      </c>
      <c r="I7" s="2" t="s">
        <v>16</v>
      </c>
      <c r="J7" s="2" t="s">
        <v>12</v>
      </c>
    </row>
    <row r="8" spans="1:10" ht="13.05" customHeight="1" x14ac:dyDescent="0.3">
      <c r="A8" s="2" t="s">
        <v>9</v>
      </c>
      <c r="B8" s="2" t="s">
        <v>21</v>
      </c>
      <c r="D8" s="3">
        <v>9</v>
      </c>
      <c r="E8" s="3">
        <v>192</v>
      </c>
      <c r="F8" s="27"/>
      <c r="G8" s="2" t="s">
        <v>15</v>
      </c>
      <c r="H8" s="2" t="s">
        <v>12</v>
      </c>
      <c r="I8" s="2" t="s">
        <v>20</v>
      </c>
      <c r="J8" s="2" t="s">
        <v>12</v>
      </c>
    </row>
    <row r="9" spans="1:10" ht="13.05" customHeight="1" x14ac:dyDescent="0.3">
      <c r="A9" s="2" t="s">
        <v>9</v>
      </c>
      <c r="B9" s="2" t="s">
        <v>22</v>
      </c>
      <c r="C9" s="3">
        <v>11</v>
      </c>
      <c r="D9" s="3">
        <v>11</v>
      </c>
      <c r="G9" s="2" t="s">
        <v>15</v>
      </c>
      <c r="H9" s="2" t="s">
        <v>12</v>
      </c>
      <c r="I9" s="2" t="s">
        <v>16</v>
      </c>
      <c r="J9" s="2" t="s">
        <v>12</v>
      </c>
    </row>
    <row r="10" spans="1:10" ht="13.05" customHeight="1" x14ac:dyDescent="0.3">
      <c r="A10" s="2" t="s">
        <v>9</v>
      </c>
      <c r="B10" s="2" t="s">
        <v>22</v>
      </c>
      <c r="C10" s="3">
        <v>11</v>
      </c>
      <c r="D10" s="3">
        <v>11</v>
      </c>
      <c r="G10" s="2" t="s">
        <v>15</v>
      </c>
      <c r="H10" s="2" t="s">
        <v>12</v>
      </c>
      <c r="I10" s="2" t="s">
        <v>20</v>
      </c>
      <c r="J10" s="2" t="s">
        <v>12</v>
      </c>
    </row>
    <row r="11" spans="1:10" ht="13.05" customHeight="1" x14ac:dyDescent="0.3">
      <c r="A11" s="2" t="s">
        <v>23</v>
      </c>
      <c r="B11" s="2" t="s">
        <v>24</v>
      </c>
      <c r="G11" s="2" t="s">
        <v>15</v>
      </c>
      <c r="H11" s="2" t="s">
        <v>12</v>
      </c>
      <c r="I11" s="2" t="s">
        <v>25</v>
      </c>
      <c r="J11" s="2" t="s">
        <v>12</v>
      </c>
    </row>
    <row r="12" spans="1:10" ht="13.05" customHeight="1" x14ac:dyDescent="0.3">
      <c r="A12" s="2" t="s">
        <v>9</v>
      </c>
      <c r="B12" s="2" t="s">
        <v>26</v>
      </c>
      <c r="E12" s="3">
        <v>450</v>
      </c>
      <c r="F12" s="27"/>
      <c r="G12" s="2" t="s">
        <v>15</v>
      </c>
      <c r="H12" s="2" t="s">
        <v>12</v>
      </c>
      <c r="I12" s="2" t="s">
        <v>20</v>
      </c>
      <c r="J12" s="2" t="s">
        <v>12</v>
      </c>
    </row>
    <row r="13" spans="1:10" ht="13.05" customHeight="1" x14ac:dyDescent="0.3">
      <c r="A13" s="2" t="s">
        <v>9</v>
      </c>
      <c r="B13" s="2" t="s">
        <v>27</v>
      </c>
      <c r="C13" s="3">
        <v>11</v>
      </c>
      <c r="D13" s="3">
        <v>9</v>
      </c>
      <c r="G13" s="2" t="s">
        <v>15</v>
      </c>
      <c r="H13" s="2" t="s">
        <v>12</v>
      </c>
      <c r="I13" s="2" t="s">
        <v>16</v>
      </c>
      <c r="J13" s="2" t="s">
        <v>12</v>
      </c>
    </row>
    <row r="14" spans="1:10" ht="13.05" customHeight="1" x14ac:dyDescent="0.3">
      <c r="A14" s="2" t="s">
        <v>9</v>
      </c>
      <c r="B14" s="2" t="s">
        <v>28</v>
      </c>
      <c r="F14" t="s">
        <v>99</v>
      </c>
      <c r="G14" s="2" t="s">
        <v>15</v>
      </c>
      <c r="H14" s="2" t="s">
        <v>12</v>
      </c>
      <c r="I14" s="2" t="s">
        <v>16</v>
      </c>
      <c r="J14" s="2" t="s">
        <v>12</v>
      </c>
    </row>
    <row r="15" spans="1:10" ht="13.05" customHeight="1" x14ac:dyDescent="0.3">
      <c r="A15" s="2" t="s">
        <v>9</v>
      </c>
      <c r="B15" s="2" t="s">
        <v>29</v>
      </c>
      <c r="G15" s="2" t="s">
        <v>15</v>
      </c>
      <c r="H15" s="2" t="s">
        <v>12</v>
      </c>
      <c r="I15" s="2" t="s">
        <v>20</v>
      </c>
      <c r="J15" s="2" t="s">
        <v>12</v>
      </c>
    </row>
    <row r="16" spans="1:10" ht="13.05" customHeight="1" x14ac:dyDescent="0.3">
      <c r="A16" s="2" t="s">
        <v>9</v>
      </c>
      <c r="B16" s="2" t="s">
        <v>14</v>
      </c>
      <c r="C16" s="3">
        <v>11</v>
      </c>
      <c r="G16" s="2" t="s">
        <v>15</v>
      </c>
      <c r="H16" s="2" t="s">
        <v>12</v>
      </c>
      <c r="I16" s="2" t="s">
        <v>20</v>
      </c>
      <c r="J16" s="2" t="s">
        <v>12</v>
      </c>
    </row>
    <row r="17" spans="1:10" ht="13.05" customHeight="1" x14ac:dyDescent="0.3">
      <c r="A17" s="2" t="s">
        <v>9</v>
      </c>
      <c r="B17" s="2" t="s">
        <v>30</v>
      </c>
      <c r="E17" s="3">
        <v>250</v>
      </c>
      <c r="F17" s="27"/>
      <c r="G17" s="2" t="s">
        <v>15</v>
      </c>
      <c r="H17" s="2" t="s">
        <v>12</v>
      </c>
      <c r="I17" s="2" t="s">
        <v>16</v>
      </c>
      <c r="J17" s="2" t="s">
        <v>12</v>
      </c>
    </row>
    <row r="18" spans="1:10" ht="13.05" customHeight="1" x14ac:dyDescent="0.3">
      <c r="A18" s="2" t="s">
        <v>9</v>
      </c>
      <c r="B18" s="2" t="s">
        <v>31</v>
      </c>
      <c r="D18" s="3">
        <v>12</v>
      </c>
      <c r="F18" t="s">
        <v>100</v>
      </c>
      <c r="G18" s="2" t="s">
        <v>15</v>
      </c>
      <c r="H18" s="2" t="s">
        <v>12</v>
      </c>
      <c r="I18" s="2" t="s">
        <v>18</v>
      </c>
      <c r="J18" s="2" t="s">
        <v>12</v>
      </c>
    </row>
    <row r="19" spans="1:10" ht="13.05" customHeight="1" x14ac:dyDescent="0.3">
      <c r="A19" s="2" t="s">
        <v>9</v>
      </c>
      <c r="B19" s="2" t="s">
        <v>31</v>
      </c>
      <c r="D19" s="3">
        <v>12</v>
      </c>
      <c r="F19" t="s">
        <v>100</v>
      </c>
      <c r="G19" s="2" t="s">
        <v>15</v>
      </c>
      <c r="H19" s="2" t="s">
        <v>12</v>
      </c>
      <c r="I19" s="2" t="s">
        <v>16</v>
      </c>
      <c r="J19" s="2" t="s">
        <v>12</v>
      </c>
    </row>
    <row r="20" spans="1:10" ht="13.05" customHeight="1" x14ac:dyDescent="0.3">
      <c r="A20" s="2" t="s">
        <v>9</v>
      </c>
      <c r="B20" s="2" t="s">
        <v>28</v>
      </c>
      <c r="F20" t="s">
        <v>99</v>
      </c>
      <c r="G20" s="2" t="s">
        <v>15</v>
      </c>
      <c r="H20" s="2" t="s">
        <v>12</v>
      </c>
      <c r="I20" s="2" t="s">
        <v>18</v>
      </c>
      <c r="J20" s="2" t="s">
        <v>12</v>
      </c>
    </row>
    <row r="21" spans="1:10" ht="13.05" customHeight="1" x14ac:dyDescent="0.3">
      <c r="A21" s="2" t="s">
        <v>9</v>
      </c>
      <c r="B21" s="2" t="s">
        <v>32</v>
      </c>
      <c r="F21" t="s">
        <v>100</v>
      </c>
      <c r="G21" s="2" t="s">
        <v>15</v>
      </c>
      <c r="H21" s="2" t="s">
        <v>12</v>
      </c>
      <c r="I21" s="2" t="s">
        <v>18</v>
      </c>
      <c r="J21" s="2" t="s">
        <v>12</v>
      </c>
    </row>
    <row r="22" spans="1:10" ht="13.05" customHeight="1" x14ac:dyDescent="0.3">
      <c r="A22" s="2" t="s">
        <v>9</v>
      </c>
      <c r="B22" s="2" t="s">
        <v>32</v>
      </c>
      <c r="F22" t="s">
        <v>100</v>
      </c>
      <c r="G22" s="2" t="s">
        <v>15</v>
      </c>
      <c r="H22" s="2" t="s">
        <v>12</v>
      </c>
      <c r="I22" s="2" t="s">
        <v>16</v>
      </c>
      <c r="J22" s="2" t="s">
        <v>12</v>
      </c>
    </row>
    <row r="23" spans="1:10" ht="13.05" customHeight="1" x14ac:dyDescent="0.3">
      <c r="A23" s="2" t="s">
        <v>9</v>
      </c>
      <c r="B23" s="2" t="s">
        <v>17</v>
      </c>
      <c r="E23" s="3">
        <v>500</v>
      </c>
      <c r="F23" s="27"/>
      <c r="G23" s="2" t="s">
        <v>15</v>
      </c>
      <c r="H23" s="2" t="s">
        <v>12</v>
      </c>
      <c r="I23" s="2" t="s">
        <v>16</v>
      </c>
      <c r="J23" s="2" t="s">
        <v>12</v>
      </c>
    </row>
    <row r="24" spans="1:10" ht="13.05" customHeight="1" x14ac:dyDescent="0.3">
      <c r="A24" s="2" t="s">
        <v>9</v>
      </c>
      <c r="B24" s="2" t="s">
        <v>33</v>
      </c>
      <c r="C24" s="3">
        <v>10</v>
      </c>
      <c r="D24" s="3">
        <v>10</v>
      </c>
      <c r="G24" s="2" t="s">
        <v>15</v>
      </c>
      <c r="H24" s="2" t="s">
        <v>12</v>
      </c>
      <c r="I24" s="2" t="s">
        <v>16</v>
      </c>
      <c r="J24" s="2" t="s">
        <v>12</v>
      </c>
    </row>
    <row r="25" spans="1:10" ht="13.05" customHeight="1" x14ac:dyDescent="0.3">
      <c r="A25" s="2" t="s">
        <v>9</v>
      </c>
      <c r="B25" s="2" t="s">
        <v>34</v>
      </c>
      <c r="C25" s="3">
        <v>11</v>
      </c>
      <c r="D25" s="3">
        <v>10</v>
      </c>
      <c r="E25" s="3">
        <v>500</v>
      </c>
      <c r="F25" s="27"/>
      <c r="G25" s="2" t="s">
        <v>15</v>
      </c>
      <c r="H25" s="2" t="s">
        <v>12</v>
      </c>
      <c r="I25" s="2" t="s">
        <v>16</v>
      </c>
      <c r="J25" s="2" t="s">
        <v>12</v>
      </c>
    </row>
    <row r="26" spans="1:10" ht="13.05" customHeight="1" x14ac:dyDescent="0.3">
      <c r="A26" s="2" t="s">
        <v>23</v>
      </c>
      <c r="B26" s="2" t="s">
        <v>35</v>
      </c>
      <c r="C26" s="3">
        <v>12</v>
      </c>
      <c r="D26" s="3">
        <v>12</v>
      </c>
      <c r="G26" s="2" t="s">
        <v>15</v>
      </c>
      <c r="H26" s="2" t="s">
        <v>36</v>
      </c>
      <c r="I26" s="2" t="s">
        <v>25</v>
      </c>
      <c r="J26" s="2" t="s">
        <v>12</v>
      </c>
    </row>
    <row r="27" spans="1:10" ht="13.05" customHeight="1" x14ac:dyDescent="0.3">
      <c r="A27" s="2" t="s">
        <v>9</v>
      </c>
      <c r="B27" s="2" t="s">
        <v>34</v>
      </c>
      <c r="C27" s="3">
        <v>11</v>
      </c>
      <c r="D27" s="3">
        <v>10</v>
      </c>
      <c r="E27" s="3">
        <v>500</v>
      </c>
      <c r="F27" s="27"/>
      <c r="G27" s="2" t="s">
        <v>15</v>
      </c>
      <c r="H27" s="2" t="s">
        <v>12</v>
      </c>
      <c r="I27" s="2" t="s">
        <v>20</v>
      </c>
      <c r="J27" s="2" t="s">
        <v>12</v>
      </c>
    </row>
    <row r="28" spans="1:10" ht="13.05" customHeight="1" x14ac:dyDescent="0.3">
      <c r="A28" s="2" t="s">
        <v>9</v>
      </c>
      <c r="B28" s="2" t="s">
        <v>37</v>
      </c>
      <c r="E28" s="3">
        <v>563</v>
      </c>
      <c r="F28" s="27"/>
      <c r="G28" s="2" t="s">
        <v>15</v>
      </c>
      <c r="H28" s="2" t="s">
        <v>12</v>
      </c>
      <c r="I28" s="2" t="s">
        <v>20</v>
      </c>
      <c r="J28" s="2" t="s">
        <v>12</v>
      </c>
    </row>
    <row r="29" spans="1:10" ht="13.05" customHeight="1" x14ac:dyDescent="0.3">
      <c r="A29" s="2" t="s">
        <v>9</v>
      </c>
      <c r="B29" s="2" t="s">
        <v>38</v>
      </c>
      <c r="C29" s="3">
        <v>12</v>
      </c>
      <c r="G29" s="2" t="s">
        <v>15</v>
      </c>
      <c r="H29" s="2" t="s">
        <v>12</v>
      </c>
      <c r="I29" s="2" t="s">
        <v>16</v>
      </c>
      <c r="J29" s="2" t="s">
        <v>12</v>
      </c>
    </row>
    <row r="30" spans="1:10" ht="13.05" customHeight="1" x14ac:dyDescent="0.3">
      <c r="A30" s="2" t="s">
        <v>23</v>
      </c>
      <c r="B30" s="2" t="s">
        <v>39</v>
      </c>
      <c r="C30" s="3">
        <v>12</v>
      </c>
      <c r="D30" s="3">
        <v>12</v>
      </c>
      <c r="G30" s="2" t="s">
        <v>15</v>
      </c>
      <c r="H30" s="2" t="s">
        <v>36</v>
      </c>
      <c r="I30" s="2" t="s">
        <v>25</v>
      </c>
      <c r="J30" s="2" t="s">
        <v>12</v>
      </c>
    </row>
    <row r="31" spans="1:10" ht="13.05" customHeight="1" x14ac:dyDescent="0.3">
      <c r="A31" s="2" t="s">
        <v>23</v>
      </c>
      <c r="B31" s="2" t="s">
        <v>40</v>
      </c>
      <c r="C31" s="3">
        <v>10</v>
      </c>
      <c r="G31" s="2" t="s">
        <v>15</v>
      </c>
      <c r="H31" s="2" t="s">
        <v>36</v>
      </c>
      <c r="I31" s="2" t="s">
        <v>25</v>
      </c>
      <c r="J31" s="2" t="s">
        <v>12</v>
      </c>
    </row>
    <row r="32" spans="1:10" ht="13.05" customHeight="1" x14ac:dyDescent="0.3">
      <c r="A32" s="2" t="s">
        <v>23</v>
      </c>
      <c r="B32" s="2" t="s">
        <v>41</v>
      </c>
      <c r="C32" s="3">
        <v>12</v>
      </c>
      <c r="D32" s="3">
        <v>12</v>
      </c>
      <c r="G32" s="2" t="s">
        <v>15</v>
      </c>
      <c r="H32" s="2" t="s">
        <v>36</v>
      </c>
      <c r="I32" s="2" t="s">
        <v>25</v>
      </c>
      <c r="J32" s="2" t="s">
        <v>12</v>
      </c>
    </row>
    <row r="33" spans="1:10" ht="13.05" customHeight="1" x14ac:dyDescent="0.3">
      <c r="A33" s="2" t="s">
        <v>23</v>
      </c>
      <c r="B33" s="2" t="s">
        <v>42</v>
      </c>
      <c r="C33" s="3">
        <v>12</v>
      </c>
      <c r="D33" s="3">
        <v>12</v>
      </c>
      <c r="G33" s="2" t="s">
        <v>15</v>
      </c>
      <c r="H33" s="2" t="s">
        <v>36</v>
      </c>
      <c r="I33" s="2" t="s">
        <v>25</v>
      </c>
      <c r="J33" s="2" t="s">
        <v>12</v>
      </c>
    </row>
    <row r="34" spans="1:10" ht="13.05" customHeight="1" x14ac:dyDescent="0.3">
      <c r="A34" s="2" t="s">
        <v>9</v>
      </c>
      <c r="B34" s="2" t="s">
        <v>27</v>
      </c>
      <c r="C34" s="3">
        <v>11</v>
      </c>
      <c r="D34" s="3">
        <v>9</v>
      </c>
      <c r="G34" s="2" t="s">
        <v>15</v>
      </c>
      <c r="H34" s="2" t="s">
        <v>12</v>
      </c>
      <c r="I34" s="2" t="s">
        <v>20</v>
      </c>
      <c r="J34" s="2" t="s">
        <v>12</v>
      </c>
    </row>
    <row r="35" spans="1:10" ht="13.05" customHeight="1" x14ac:dyDescent="0.3">
      <c r="A35" s="2" t="s">
        <v>23</v>
      </c>
      <c r="B35" s="2" t="s">
        <v>43</v>
      </c>
      <c r="C35" s="3">
        <v>12</v>
      </c>
      <c r="D35" s="3">
        <v>12</v>
      </c>
      <c r="G35" s="2" t="s">
        <v>15</v>
      </c>
      <c r="H35" s="2" t="s">
        <v>36</v>
      </c>
      <c r="I35" s="2" t="s">
        <v>25</v>
      </c>
      <c r="J35" s="2" t="s">
        <v>12</v>
      </c>
    </row>
    <row r="36" spans="1:10" ht="13.05" customHeight="1" x14ac:dyDescent="0.3">
      <c r="A36" s="2" t="s">
        <v>9</v>
      </c>
      <c r="B36" s="2" t="s">
        <v>44</v>
      </c>
      <c r="C36" s="3">
        <v>11</v>
      </c>
      <c r="G36" s="2" t="s">
        <v>15</v>
      </c>
      <c r="H36" s="2" t="s">
        <v>12</v>
      </c>
      <c r="I36" s="2" t="s">
        <v>16</v>
      </c>
      <c r="J36" s="2" t="s">
        <v>12</v>
      </c>
    </row>
    <row r="37" spans="1:10" ht="13.05" customHeight="1" x14ac:dyDescent="0.3">
      <c r="A37" s="2" t="s">
        <v>23</v>
      </c>
      <c r="B37" s="2" t="s">
        <v>45</v>
      </c>
      <c r="G37" s="2" t="s">
        <v>15</v>
      </c>
      <c r="H37" s="2" t="s">
        <v>12</v>
      </c>
      <c r="I37" s="2" t="s">
        <v>25</v>
      </c>
      <c r="J37" s="2" t="s">
        <v>12</v>
      </c>
    </row>
    <row r="38" spans="1:10" ht="13.05" customHeight="1" x14ac:dyDescent="0.3">
      <c r="A38" s="2" t="s">
        <v>23</v>
      </c>
      <c r="B38" s="2" t="s">
        <v>46</v>
      </c>
      <c r="G38" s="2" t="s">
        <v>15</v>
      </c>
      <c r="H38" s="2" t="s">
        <v>12</v>
      </c>
      <c r="I38" s="2" t="s">
        <v>25</v>
      </c>
      <c r="J38" s="2" t="s">
        <v>12</v>
      </c>
    </row>
    <row r="39" spans="1:10" ht="13.05" customHeight="1" x14ac:dyDescent="0.3">
      <c r="A39" s="2" t="s">
        <v>23</v>
      </c>
      <c r="B39" s="2" t="s">
        <v>47</v>
      </c>
      <c r="G39" s="2" t="s">
        <v>15</v>
      </c>
      <c r="H39" s="2" t="s">
        <v>36</v>
      </c>
      <c r="I39" s="2" t="s">
        <v>25</v>
      </c>
      <c r="J39" s="2" t="s">
        <v>12</v>
      </c>
    </row>
    <row r="40" spans="1:10" ht="13.05" customHeight="1" x14ac:dyDescent="0.3">
      <c r="A40" s="2" t="s">
        <v>23</v>
      </c>
      <c r="B40" s="2" t="s">
        <v>48</v>
      </c>
      <c r="C40" s="3">
        <v>10</v>
      </c>
      <c r="G40" s="2" t="s">
        <v>15</v>
      </c>
      <c r="H40" s="2" t="s">
        <v>36</v>
      </c>
      <c r="I40" s="2" t="s">
        <v>25</v>
      </c>
      <c r="J40" s="2" t="s">
        <v>12</v>
      </c>
    </row>
    <row r="41" spans="1:10" ht="13.05" customHeight="1" x14ac:dyDescent="0.3">
      <c r="A41" s="2" t="s">
        <v>23</v>
      </c>
      <c r="B41" s="2" t="s">
        <v>49</v>
      </c>
      <c r="C41" s="3">
        <v>12</v>
      </c>
      <c r="G41" s="2" t="s">
        <v>15</v>
      </c>
      <c r="H41" s="2" t="s">
        <v>36</v>
      </c>
      <c r="I41" s="2" t="s">
        <v>25</v>
      </c>
      <c r="J41" s="2" t="s">
        <v>12</v>
      </c>
    </row>
    <row r="42" spans="1:10" ht="13.05" customHeight="1" x14ac:dyDescent="0.3">
      <c r="A42" s="2" t="s">
        <v>9</v>
      </c>
      <c r="B42" s="2" t="s">
        <v>50</v>
      </c>
      <c r="C42" s="3">
        <v>11</v>
      </c>
      <c r="G42" s="2" t="s">
        <v>15</v>
      </c>
      <c r="H42" s="2" t="s">
        <v>12</v>
      </c>
      <c r="I42" s="2" t="s">
        <v>51</v>
      </c>
      <c r="J42" s="2" t="s">
        <v>12</v>
      </c>
    </row>
    <row r="43" spans="1:10" ht="13.05" customHeight="1" x14ac:dyDescent="0.3">
      <c r="A43" s="2" t="s">
        <v>9</v>
      </c>
      <c r="B43" s="2" t="s">
        <v>52</v>
      </c>
      <c r="C43" s="3">
        <v>12</v>
      </c>
      <c r="D43" s="3">
        <v>12</v>
      </c>
      <c r="G43" s="2" t="s">
        <v>15</v>
      </c>
      <c r="H43" s="2" t="s">
        <v>12</v>
      </c>
      <c r="I43" s="2" t="s">
        <v>20</v>
      </c>
      <c r="J43" s="2" t="s">
        <v>12</v>
      </c>
    </row>
    <row r="44" spans="1:10" ht="13.05" customHeight="1" x14ac:dyDescent="0.3">
      <c r="A44" s="2" t="s">
        <v>9</v>
      </c>
      <c r="B44" s="2" t="s">
        <v>26</v>
      </c>
      <c r="E44" s="3">
        <v>450</v>
      </c>
      <c r="F44" s="27"/>
      <c r="G44" s="2" t="s">
        <v>15</v>
      </c>
      <c r="H44" s="2" t="s">
        <v>12</v>
      </c>
      <c r="I44" s="2" t="s">
        <v>16</v>
      </c>
      <c r="J44" s="2" t="s">
        <v>12</v>
      </c>
    </row>
    <row r="45" spans="1:10" ht="13.05" customHeight="1" x14ac:dyDescent="0.3">
      <c r="A45" s="2" t="s">
        <v>9</v>
      </c>
      <c r="B45" s="2" t="s">
        <v>29</v>
      </c>
      <c r="G45" s="2" t="s">
        <v>15</v>
      </c>
      <c r="H45" s="2" t="s">
        <v>12</v>
      </c>
      <c r="I45" s="2" t="s">
        <v>16</v>
      </c>
      <c r="J45" s="2" t="s">
        <v>12</v>
      </c>
    </row>
    <row r="46" spans="1:10" ht="13.05" customHeight="1" x14ac:dyDescent="0.3">
      <c r="A46" s="2" t="s">
        <v>9</v>
      </c>
      <c r="B46" s="2" t="s">
        <v>38</v>
      </c>
      <c r="C46" s="3">
        <v>12</v>
      </c>
      <c r="G46" s="2" t="s">
        <v>15</v>
      </c>
      <c r="H46" s="2" t="s">
        <v>12</v>
      </c>
      <c r="I46" s="2" t="s">
        <v>20</v>
      </c>
      <c r="J46" s="2" t="s">
        <v>12</v>
      </c>
    </row>
    <row r="47" spans="1:10" ht="13.05" customHeight="1" x14ac:dyDescent="0.3">
      <c r="A47" s="2" t="s">
        <v>9</v>
      </c>
      <c r="B47" s="2" t="s">
        <v>30</v>
      </c>
      <c r="E47" s="3">
        <v>250</v>
      </c>
      <c r="F47" s="27"/>
      <c r="G47" s="2" t="s">
        <v>53</v>
      </c>
      <c r="H47" s="2" t="s">
        <v>12</v>
      </c>
      <c r="I47" s="2" t="s">
        <v>54</v>
      </c>
      <c r="J47" s="2" t="s">
        <v>12</v>
      </c>
    </row>
    <row r="48" spans="1:10" ht="13.05" customHeight="1" x14ac:dyDescent="0.3">
      <c r="A48" s="2" t="s">
        <v>9</v>
      </c>
      <c r="B48" s="2" t="s">
        <v>38</v>
      </c>
      <c r="C48" s="3">
        <v>12</v>
      </c>
      <c r="G48" s="2" t="s">
        <v>53</v>
      </c>
      <c r="H48" s="2" t="s">
        <v>12</v>
      </c>
      <c r="I48" s="2" t="s">
        <v>55</v>
      </c>
      <c r="J48" s="2" t="s">
        <v>12</v>
      </c>
    </row>
    <row r="49" spans="1:10" ht="13.05" customHeight="1" x14ac:dyDescent="0.3">
      <c r="A49" s="2" t="s">
        <v>9</v>
      </c>
      <c r="B49" s="2" t="s">
        <v>56</v>
      </c>
      <c r="C49" s="3">
        <v>12</v>
      </c>
      <c r="D49" s="3">
        <v>11</v>
      </c>
      <c r="G49" s="2" t="s">
        <v>57</v>
      </c>
      <c r="H49" s="2" t="s">
        <v>12</v>
      </c>
      <c r="I49" s="2" t="s">
        <v>58</v>
      </c>
      <c r="J49" s="2" t="s">
        <v>12</v>
      </c>
    </row>
    <row r="50" spans="1:10" ht="13.05" customHeight="1" x14ac:dyDescent="0.3">
      <c r="A50" s="2" t="s">
        <v>23</v>
      </c>
      <c r="B50" s="2" t="s">
        <v>43</v>
      </c>
      <c r="C50" s="3">
        <v>12</v>
      </c>
      <c r="D50" s="3">
        <v>12</v>
      </c>
      <c r="G50" s="2" t="s">
        <v>57</v>
      </c>
      <c r="H50" s="2" t="s">
        <v>12</v>
      </c>
      <c r="I50" s="2" t="s">
        <v>59</v>
      </c>
      <c r="J50" s="2" t="s">
        <v>12</v>
      </c>
    </row>
    <row r="51" spans="1:10" ht="13.05" customHeight="1" x14ac:dyDescent="0.3">
      <c r="A51" s="2" t="s">
        <v>23</v>
      </c>
      <c r="B51" s="2" t="s">
        <v>60</v>
      </c>
      <c r="G51" s="2" t="s">
        <v>57</v>
      </c>
      <c r="H51" s="2" t="s">
        <v>12</v>
      </c>
      <c r="I51" s="2" t="s">
        <v>61</v>
      </c>
      <c r="J51" s="2" t="s">
        <v>12</v>
      </c>
    </row>
    <row r="52" spans="1:10" ht="13.05" customHeight="1" x14ac:dyDescent="0.3">
      <c r="A52" s="2" t="s">
        <v>23</v>
      </c>
      <c r="B52" s="2" t="s">
        <v>62</v>
      </c>
      <c r="G52" s="2" t="s">
        <v>57</v>
      </c>
      <c r="H52" s="2" t="s">
        <v>63</v>
      </c>
      <c r="I52" s="2" t="s">
        <v>61</v>
      </c>
      <c r="J52" s="2" t="s">
        <v>12</v>
      </c>
    </row>
    <row r="53" spans="1:10" ht="13.05" customHeight="1" x14ac:dyDescent="0.3">
      <c r="A53" s="2" t="s">
        <v>23</v>
      </c>
      <c r="B53" s="2" t="s">
        <v>39</v>
      </c>
      <c r="C53" s="3">
        <v>12</v>
      </c>
      <c r="D53" s="3">
        <v>12</v>
      </c>
      <c r="G53" s="2" t="s">
        <v>57</v>
      </c>
      <c r="H53" s="2" t="s">
        <v>12</v>
      </c>
      <c r="I53" s="2" t="s">
        <v>59</v>
      </c>
      <c r="J53" s="2" t="s">
        <v>12</v>
      </c>
    </row>
    <row r="54" spans="1:10" ht="13.05" customHeight="1" x14ac:dyDescent="0.3">
      <c r="A54" s="2" t="s">
        <v>23</v>
      </c>
      <c r="B54" s="2" t="s">
        <v>48</v>
      </c>
      <c r="C54" s="3">
        <v>10</v>
      </c>
      <c r="G54" s="2" t="s">
        <v>57</v>
      </c>
      <c r="H54" s="2" t="s">
        <v>12</v>
      </c>
      <c r="I54" s="2" t="s">
        <v>59</v>
      </c>
      <c r="J54" s="2" t="s">
        <v>12</v>
      </c>
    </row>
    <row r="55" spans="1:10" ht="13.05" customHeight="1" x14ac:dyDescent="0.3">
      <c r="A55" s="2" t="s">
        <v>9</v>
      </c>
      <c r="B55" s="2" t="s">
        <v>50</v>
      </c>
      <c r="C55" s="3">
        <v>11</v>
      </c>
      <c r="G55" s="2" t="s">
        <v>57</v>
      </c>
      <c r="H55" s="2" t="s">
        <v>12</v>
      </c>
      <c r="I55" s="2" t="s">
        <v>58</v>
      </c>
      <c r="J55" s="2" t="s">
        <v>12</v>
      </c>
    </row>
    <row r="56" spans="1:10" ht="13.05" customHeight="1" x14ac:dyDescent="0.3">
      <c r="A56" s="2" t="s">
        <v>9</v>
      </c>
      <c r="B56" s="2" t="s">
        <v>44</v>
      </c>
      <c r="C56" s="3">
        <v>11</v>
      </c>
      <c r="D56" s="3">
        <v>12</v>
      </c>
      <c r="G56" s="2" t="s">
        <v>57</v>
      </c>
      <c r="H56" s="2" t="s">
        <v>12</v>
      </c>
      <c r="I56" s="2" t="s">
        <v>58</v>
      </c>
      <c r="J56" s="2" t="s">
        <v>12</v>
      </c>
    </row>
    <row r="57" spans="1:10" ht="13.05" customHeight="1" x14ac:dyDescent="0.3">
      <c r="A57" s="2" t="s">
        <v>9</v>
      </c>
      <c r="B57" s="2" t="s">
        <v>64</v>
      </c>
      <c r="G57" s="2" t="s">
        <v>65</v>
      </c>
      <c r="H57" s="2" t="s">
        <v>12</v>
      </c>
      <c r="I57" s="2" t="s">
        <v>66</v>
      </c>
      <c r="J57" s="2" t="s">
        <v>12</v>
      </c>
    </row>
    <row r="58" spans="1:10" ht="13.05" customHeight="1" x14ac:dyDescent="0.3">
      <c r="A58" s="2" t="s">
        <v>9</v>
      </c>
      <c r="B58" s="2" t="s">
        <v>50</v>
      </c>
      <c r="C58" s="3">
        <v>11</v>
      </c>
      <c r="G58" s="2" t="s">
        <v>65</v>
      </c>
      <c r="H58" s="2" t="s">
        <v>12</v>
      </c>
      <c r="I58" s="2" t="s">
        <v>67</v>
      </c>
      <c r="J58" s="2" t="s">
        <v>12</v>
      </c>
    </row>
    <row r="59" spans="1:10" ht="13.05" customHeight="1" x14ac:dyDescent="0.3">
      <c r="A59" s="2" t="s">
        <v>23</v>
      </c>
      <c r="B59" s="2" t="s">
        <v>62</v>
      </c>
      <c r="G59" s="2" t="s">
        <v>65</v>
      </c>
      <c r="H59" s="2" t="s">
        <v>12</v>
      </c>
      <c r="I59" s="2" t="s">
        <v>68</v>
      </c>
      <c r="J59" s="2" t="s">
        <v>12</v>
      </c>
    </row>
    <row r="60" spans="1:10" ht="13.05" customHeight="1" x14ac:dyDescent="0.3">
      <c r="A60" s="2" t="s">
        <v>9</v>
      </c>
      <c r="B60" s="2" t="s">
        <v>10</v>
      </c>
      <c r="G60" s="2" t="s">
        <v>65</v>
      </c>
      <c r="H60" s="2" t="s">
        <v>12</v>
      </c>
      <c r="I60" s="2" t="s">
        <v>69</v>
      </c>
      <c r="J60" s="2" t="s">
        <v>12</v>
      </c>
    </row>
    <row r="61" spans="1:10" ht="13.05" customHeight="1" x14ac:dyDescent="0.3">
      <c r="A61" s="2" t="s">
        <v>9</v>
      </c>
      <c r="B61" s="2" t="s">
        <v>70</v>
      </c>
      <c r="E61" s="3">
        <v>625</v>
      </c>
      <c r="F61" s="27"/>
      <c r="G61" s="2" t="s">
        <v>65</v>
      </c>
      <c r="H61" s="2" t="s">
        <v>12</v>
      </c>
      <c r="I61" s="2" t="s">
        <v>71</v>
      </c>
      <c r="J61" s="2" t="s">
        <v>12</v>
      </c>
    </row>
    <row r="62" spans="1:10" ht="13.05" customHeight="1" x14ac:dyDescent="0.3">
      <c r="A62" s="2" t="s">
        <v>23</v>
      </c>
      <c r="B62" s="2" t="s">
        <v>60</v>
      </c>
      <c r="G62" s="2" t="s">
        <v>65</v>
      </c>
      <c r="H62" s="2" t="s">
        <v>12</v>
      </c>
      <c r="I62" s="2" t="s">
        <v>68</v>
      </c>
      <c r="J62" s="2" t="s">
        <v>12</v>
      </c>
    </row>
    <row r="63" spans="1:10" ht="13.05" customHeight="1" x14ac:dyDescent="0.3">
      <c r="A63" s="2" t="s">
        <v>9</v>
      </c>
      <c r="B63" s="2" t="s">
        <v>52</v>
      </c>
      <c r="C63" s="3">
        <v>12</v>
      </c>
      <c r="D63" s="3">
        <v>12</v>
      </c>
      <c r="G63" s="2" t="s">
        <v>72</v>
      </c>
      <c r="H63" s="2" t="s">
        <v>12</v>
      </c>
      <c r="I63" s="2" t="s">
        <v>73</v>
      </c>
      <c r="J63" s="2" t="s">
        <v>12</v>
      </c>
    </row>
    <row r="64" spans="1:10" ht="13.05" customHeight="1" x14ac:dyDescent="0.3">
      <c r="A64" s="2" t="s">
        <v>9</v>
      </c>
      <c r="B64" s="2" t="s">
        <v>64</v>
      </c>
      <c r="G64" s="2" t="s">
        <v>72</v>
      </c>
      <c r="H64" s="2" t="s">
        <v>12</v>
      </c>
      <c r="I64" s="2" t="s">
        <v>73</v>
      </c>
      <c r="J64" s="2" t="s">
        <v>12</v>
      </c>
    </row>
    <row r="65" spans="1:10" ht="13.05" customHeight="1" x14ac:dyDescent="0.3">
      <c r="A65" s="2" t="s">
        <v>9</v>
      </c>
      <c r="B65" s="2" t="s">
        <v>33</v>
      </c>
      <c r="C65" s="3">
        <v>10</v>
      </c>
      <c r="D65" s="3">
        <v>10</v>
      </c>
      <c r="G65" s="2" t="s">
        <v>72</v>
      </c>
      <c r="H65" s="2" t="s">
        <v>12</v>
      </c>
      <c r="I65" s="2" t="s">
        <v>73</v>
      </c>
      <c r="J65" s="2" t="s">
        <v>12</v>
      </c>
    </row>
    <row r="66" spans="1:10" ht="13.05" customHeight="1" x14ac:dyDescent="0.3">
      <c r="A66" s="2" t="s">
        <v>9</v>
      </c>
      <c r="B66" s="2" t="s">
        <v>14</v>
      </c>
      <c r="C66" s="3">
        <v>11</v>
      </c>
      <c r="G66" s="2" t="s">
        <v>72</v>
      </c>
      <c r="H66" s="2" t="s">
        <v>12</v>
      </c>
      <c r="I66" s="2" t="s">
        <v>73</v>
      </c>
      <c r="J66" s="2" t="s">
        <v>12</v>
      </c>
    </row>
    <row r="67" spans="1:10" ht="13.05" customHeight="1" x14ac:dyDescent="0.3">
      <c r="A67" s="2" t="s">
        <v>9</v>
      </c>
      <c r="B67" s="2" t="s">
        <v>34</v>
      </c>
      <c r="C67" s="3">
        <v>11</v>
      </c>
      <c r="D67" s="3">
        <v>10</v>
      </c>
      <c r="E67" s="3">
        <v>500</v>
      </c>
      <c r="F67" s="27"/>
      <c r="G67" s="2" t="s">
        <v>72</v>
      </c>
      <c r="H67" s="2" t="s">
        <v>12</v>
      </c>
      <c r="I67" s="2" t="s">
        <v>73</v>
      </c>
      <c r="J67" s="2" t="s">
        <v>12</v>
      </c>
    </row>
    <row r="68" spans="1:10" ht="13.05" customHeight="1" x14ac:dyDescent="0.3">
      <c r="A68" s="2" t="s">
        <v>9</v>
      </c>
      <c r="B68" s="2" t="s">
        <v>38</v>
      </c>
      <c r="C68" s="3">
        <v>12</v>
      </c>
      <c r="G68" s="2" t="s">
        <v>72</v>
      </c>
      <c r="H68" s="2" t="s">
        <v>12</v>
      </c>
      <c r="I68" s="2" t="s">
        <v>73</v>
      </c>
      <c r="J68" s="2" t="s">
        <v>12</v>
      </c>
    </row>
    <row r="69" spans="1:10" ht="13.05" customHeight="1" x14ac:dyDescent="0.3">
      <c r="A69" s="2" t="s">
        <v>23</v>
      </c>
      <c r="B69" s="2" t="s">
        <v>48</v>
      </c>
      <c r="C69" s="3">
        <v>10</v>
      </c>
      <c r="G69" s="2" t="s">
        <v>15</v>
      </c>
      <c r="H69" s="2" t="s">
        <v>12</v>
      </c>
      <c r="I69" s="2" t="s">
        <v>16</v>
      </c>
      <c r="J69" s="2" t="s">
        <v>12</v>
      </c>
    </row>
    <row r="70" spans="1:10" ht="13.05" customHeight="1" x14ac:dyDescent="0.3">
      <c r="A70" s="2" t="s">
        <v>23</v>
      </c>
      <c r="B70" s="2" t="s">
        <v>48</v>
      </c>
      <c r="C70" s="3">
        <v>10</v>
      </c>
      <c r="G70" s="2" t="s">
        <v>72</v>
      </c>
      <c r="H70" s="2" t="s">
        <v>12</v>
      </c>
      <c r="I70" s="2" t="s">
        <v>73</v>
      </c>
      <c r="J70" s="2" t="s">
        <v>12</v>
      </c>
    </row>
    <row r="71" spans="1:10" ht="13.05" customHeight="1" x14ac:dyDescent="0.3">
      <c r="A71" s="2" t="s">
        <v>9</v>
      </c>
      <c r="B71" s="2" t="s">
        <v>28</v>
      </c>
      <c r="F71" t="s">
        <v>99</v>
      </c>
      <c r="G71" s="2" t="s">
        <v>15</v>
      </c>
      <c r="H71" s="2" t="s">
        <v>12</v>
      </c>
      <c r="I71" s="2" t="s">
        <v>51</v>
      </c>
      <c r="J71" s="2" t="s">
        <v>12</v>
      </c>
    </row>
    <row r="72" spans="1:10" ht="13.05" customHeight="1" x14ac:dyDescent="0.3">
      <c r="A72" s="2" t="s">
        <v>9</v>
      </c>
      <c r="B72" s="2" t="s">
        <v>32</v>
      </c>
      <c r="F72" t="s">
        <v>100</v>
      </c>
      <c r="G72" s="2" t="s">
        <v>15</v>
      </c>
      <c r="H72" s="2" t="s">
        <v>12</v>
      </c>
      <c r="I72" s="2" t="s">
        <v>51</v>
      </c>
      <c r="J72" s="2" t="s">
        <v>12</v>
      </c>
    </row>
    <row r="73" spans="1:10" ht="13.05" customHeight="1" x14ac:dyDescent="0.3">
      <c r="A73" s="2" t="s">
        <v>9</v>
      </c>
      <c r="B73" s="2" t="s">
        <v>31</v>
      </c>
      <c r="D73" s="3">
        <v>12</v>
      </c>
      <c r="F73" t="s">
        <v>100</v>
      </c>
      <c r="G73" s="2" t="s">
        <v>15</v>
      </c>
      <c r="H73" s="2" t="s">
        <v>12</v>
      </c>
      <c r="I73" s="2" t="s">
        <v>51</v>
      </c>
      <c r="J73" s="2" t="s">
        <v>12</v>
      </c>
    </row>
    <row r="74" spans="1:10" ht="13.05" customHeight="1" x14ac:dyDescent="0.3">
      <c r="A74" s="2" t="s">
        <v>23</v>
      </c>
      <c r="B74" s="2" t="s">
        <v>35</v>
      </c>
      <c r="C74" s="3">
        <v>12</v>
      </c>
      <c r="D74" s="3">
        <v>12</v>
      </c>
      <c r="G74" s="2" t="s">
        <v>53</v>
      </c>
      <c r="H74" s="2" t="s">
        <v>36</v>
      </c>
      <c r="I74" t="s">
        <v>101</v>
      </c>
    </row>
    <row r="75" spans="1:10" ht="13.05" customHeight="1" x14ac:dyDescent="0.3">
      <c r="A75" s="2" t="s">
        <v>9</v>
      </c>
      <c r="B75" s="2" t="s">
        <v>17</v>
      </c>
      <c r="E75" s="3">
        <v>500</v>
      </c>
      <c r="F75" s="27"/>
      <c r="G75" s="2" t="s">
        <v>15</v>
      </c>
      <c r="H75" s="2" t="s">
        <v>12</v>
      </c>
      <c r="I75" s="2" t="s">
        <v>51</v>
      </c>
      <c r="J75" s="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workbookViewId="0">
      <selection activeCell="A21" sqref="A21"/>
    </sheetView>
  </sheetViews>
  <sheetFormatPr defaultRowHeight="14.4" x14ac:dyDescent="0.3"/>
  <cols>
    <col min="1" max="1" width="22.33203125" customWidth="1"/>
    <col min="8" max="8" width="13" customWidth="1"/>
    <col min="23" max="23" width="10.6640625" customWidth="1"/>
    <col min="24" max="24" width="10.5546875" customWidth="1"/>
  </cols>
  <sheetData>
    <row r="1" spans="1:24" x14ac:dyDescent="0.3">
      <c r="A1" t="s">
        <v>74</v>
      </c>
    </row>
    <row r="2" spans="1:24" ht="40.5" customHeight="1" thickBot="1" x14ac:dyDescent="0.35">
      <c r="B2" s="4" t="s">
        <v>75</v>
      </c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5">
        <v>11</v>
      </c>
      <c r="N2" s="5">
        <v>12</v>
      </c>
      <c r="O2" s="5">
        <v>13</v>
      </c>
      <c r="P2" s="5">
        <v>14</v>
      </c>
      <c r="Q2" s="5">
        <v>15</v>
      </c>
      <c r="R2" s="5">
        <v>16</v>
      </c>
      <c r="S2" s="5">
        <v>17</v>
      </c>
      <c r="T2" s="5">
        <v>18</v>
      </c>
      <c r="U2" s="5">
        <v>19</v>
      </c>
      <c r="V2" s="5">
        <v>20</v>
      </c>
      <c r="W2" s="5" t="s">
        <v>76</v>
      </c>
      <c r="X2" s="5" t="s">
        <v>77</v>
      </c>
    </row>
    <row r="3" spans="1:24" x14ac:dyDescent="0.3">
      <c r="B3" s="6">
        <v>1</v>
      </c>
      <c r="E3">
        <v>1</v>
      </c>
      <c r="H3">
        <v>1</v>
      </c>
      <c r="I3">
        <v>1</v>
      </c>
      <c r="L3">
        <v>1</v>
      </c>
      <c r="M3">
        <v>1</v>
      </c>
      <c r="P3">
        <v>1</v>
      </c>
      <c r="R3">
        <v>3</v>
      </c>
      <c r="S3">
        <v>1</v>
      </c>
      <c r="T3">
        <v>1</v>
      </c>
      <c r="V3">
        <v>1</v>
      </c>
      <c r="W3">
        <f>COUNT(C3:V3)</f>
        <v>10</v>
      </c>
      <c r="X3">
        <f>SUM(C3:V3)</f>
        <v>12</v>
      </c>
    </row>
    <row r="4" spans="1:24" x14ac:dyDescent="0.3">
      <c r="B4" s="6">
        <v>2</v>
      </c>
      <c r="D4">
        <v>3</v>
      </c>
      <c r="N4">
        <v>4</v>
      </c>
      <c r="R4">
        <v>3</v>
      </c>
      <c r="W4">
        <f t="shared" ref="W4:W8" si="0">COUNT(C4:V4)</f>
        <v>3</v>
      </c>
      <c r="X4">
        <f t="shared" ref="X4:X8" si="1">SUM(C4:V4)</f>
        <v>10</v>
      </c>
    </row>
    <row r="5" spans="1:24" x14ac:dyDescent="0.3">
      <c r="B5" s="6">
        <v>3</v>
      </c>
      <c r="C5">
        <v>5</v>
      </c>
      <c r="E5">
        <v>1</v>
      </c>
      <c r="O5">
        <v>5</v>
      </c>
      <c r="Q5">
        <v>2</v>
      </c>
      <c r="U5">
        <v>2</v>
      </c>
      <c r="W5">
        <f t="shared" si="0"/>
        <v>5</v>
      </c>
      <c r="X5">
        <f t="shared" si="1"/>
        <v>15</v>
      </c>
    </row>
    <row r="6" spans="1:24" x14ac:dyDescent="0.3">
      <c r="B6" s="6">
        <v>4</v>
      </c>
      <c r="D6">
        <v>3</v>
      </c>
      <c r="Q6">
        <v>2</v>
      </c>
      <c r="W6">
        <f t="shared" si="0"/>
        <v>2</v>
      </c>
      <c r="X6">
        <f t="shared" si="1"/>
        <v>5</v>
      </c>
    </row>
    <row r="7" spans="1:24" x14ac:dyDescent="0.3">
      <c r="B7" s="6">
        <v>5</v>
      </c>
      <c r="J7">
        <v>5</v>
      </c>
      <c r="N7">
        <v>4</v>
      </c>
      <c r="R7">
        <v>2</v>
      </c>
      <c r="W7">
        <f t="shared" si="0"/>
        <v>3</v>
      </c>
      <c r="X7">
        <f t="shared" si="1"/>
        <v>11</v>
      </c>
    </row>
    <row r="8" spans="1:24" x14ac:dyDescent="0.3">
      <c r="B8" s="6">
        <v>6</v>
      </c>
      <c r="C8">
        <v>5</v>
      </c>
      <c r="F8">
        <v>5</v>
      </c>
      <c r="M8">
        <v>1</v>
      </c>
      <c r="O8">
        <v>5</v>
      </c>
      <c r="S8">
        <v>1</v>
      </c>
      <c r="U8">
        <v>2</v>
      </c>
      <c r="W8">
        <f t="shared" si="0"/>
        <v>6</v>
      </c>
      <c r="X8">
        <f t="shared" si="1"/>
        <v>19</v>
      </c>
    </row>
    <row r="13" spans="1:24" ht="43.2" x14ac:dyDescent="0.3">
      <c r="A13" t="s">
        <v>78</v>
      </c>
      <c r="B13" t="s">
        <v>76</v>
      </c>
      <c r="C13" t="s">
        <v>77</v>
      </c>
      <c r="G13" s="7" t="s">
        <v>79</v>
      </c>
      <c r="H13" t="s">
        <v>80</v>
      </c>
      <c r="I13" t="s">
        <v>76</v>
      </c>
      <c r="J13" t="s">
        <v>77</v>
      </c>
    </row>
    <row r="14" spans="1:24" x14ac:dyDescent="0.3">
      <c r="A14">
        <v>1</v>
      </c>
      <c r="B14" s="8">
        <v>10</v>
      </c>
      <c r="C14">
        <v>12</v>
      </c>
      <c r="H14">
        <v>1</v>
      </c>
      <c r="I14" s="8">
        <f>(B14-B$22)/(B$23-B$22)</f>
        <v>1</v>
      </c>
      <c r="J14">
        <f>(C14-C$22)/(C$23-C$22)</f>
        <v>0.5</v>
      </c>
    </row>
    <row r="15" spans="1:24" x14ac:dyDescent="0.3">
      <c r="A15">
        <v>2</v>
      </c>
      <c r="B15">
        <v>3</v>
      </c>
      <c r="C15">
        <v>10</v>
      </c>
      <c r="H15">
        <v>2</v>
      </c>
      <c r="I15">
        <f t="shared" ref="I15:J19" si="2">(B15-B$22)/(B$23-B$22)</f>
        <v>0.125</v>
      </c>
      <c r="J15">
        <f t="shared" si="2"/>
        <v>0.35714285714285715</v>
      </c>
    </row>
    <row r="16" spans="1:24" x14ac:dyDescent="0.3">
      <c r="A16">
        <v>3</v>
      </c>
      <c r="B16">
        <v>5</v>
      </c>
      <c r="C16">
        <v>15</v>
      </c>
      <c r="H16">
        <v>3</v>
      </c>
      <c r="I16">
        <f t="shared" si="2"/>
        <v>0.375</v>
      </c>
      <c r="J16">
        <f t="shared" si="2"/>
        <v>0.7142857142857143</v>
      </c>
    </row>
    <row r="17" spans="1:11" x14ac:dyDescent="0.3">
      <c r="A17">
        <v>4</v>
      </c>
      <c r="B17" s="9">
        <v>2</v>
      </c>
      <c r="C17" s="9">
        <v>5</v>
      </c>
      <c r="H17">
        <v>4</v>
      </c>
      <c r="I17" s="9">
        <f t="shared" si="2"/>
        <v>0</v>
      </c>
      <c r="J17" s="9">
        <f t="shared" si="2"/>
        <v>0</v>
      </c>
    </row>
    <row r="18" spans="1:11" x14ac:dyDescent="0.3">
      <c r="A18">
        <v>5</v>
      </c>
      <c r="B18">
        <v>3</v>
      </c>
      <c r="C18">
        <v>11</v>
      </c>
      <c r="H18">
        <v>5</v>
      </c>
      <c r="I18">
        <f t="shared" si="2"/>
        <v>0.125</v>
      </c>
      <c r="J18">
        <f t="shared" si="2"/>
        <v>0.42857142857142855</v>
      </c>
    </row>
    <row r="19" spans="1:11" x14ac:dyDescent="0.3">
      <c r="A19">
        <v>6</v>
      </c>
      <c r="B19">
        <v>6</v>
      </c>
      <c r="C19" s="8">
        <v>19</v>
      </c>
      <c r="H19">
        <v>6</v>
      </c>
      <c r="I19">
        <f t="shared" si="2"/>
        <v>0.5</v>
      </c>
      <c r="J19" s="8">
        <f t="shared" si="2"/>
        <v>1</v>
      </c>
    </row>
    <row r="20" spans="1:11" ht="15" thickBot="1" x14ac:dyDescent="0.35">
      <c r="K20" t="s">
        <v>81</v>
      </c>
    </row>
    <row r="21" spans="1:11" ht="15" thickBot="1" x14ac:dyDescent="0.35">
      <c r="A21" t="s">
        <v>82</v>
      </c>
      <c r="G21" s="10" t="s">
        <v>83</v>
      </c>
      <c r="H21" s="11" t="s">
        <v>81</v>
      </c>
      <c r="I21" s="12">
        <v>0.5</v>
      </c>
      <c r="J21" s="13">
        <v>0.5</v>
      </c>
      <c r="K21" s="14"/>
    </row>
    <row r="22" spans="1:11" x14ac:dyDescent="0.3">
      <c r="A22" t="s">
        <v>84</v>
      </c>
      <c r="B22">
        <f>MIN(B14:B19)</f>
        <v>2</v>
      </c>
      <c r="C22">
        <f>MIN(C14:C19)</f>
        <v>5</v>
      </c>
      <c r="G22" s="15"/>
      <c r="H22" s="16" t="s">
        <v>78</v>
      </c>
      <c r="I22" s="16"/>
      <c r="J22" s="16"/>
      <c r="K22" s="17"/>
    </row>
    <row r="23" spans="1:11" x14ac:dyDescent="0.3">
      <c r="A23" t="s">
        <v>85</v>
      </c>
      <c r="B23">
        <f>MAX(B14:B19)</f>
        <v>10</v>
      </c>
      <c r="C23">
        <f>MAX(C14:C19)</f>
        <v>19</v>
      </c>
      <c r="G23" s="15"/>
      <c r="H23" s="16">
        <v>1</v>
      </c>
      <c r="I23" s="18">
        <f>I$21*I14</f>
        <v>0.5</v>
      </c>
      <c r="J23" s="18">
        <f>J$21*J14</f>
        <v>0.25</v>
      </c>
      <c r="K23" s="19">
        <f>SUM(J23+I23)</f>
        <v>0.75</v>
      </c>
    </row>
    <row r="24" spans="1:11" x14ac:dyDescent="0.3">
      <c r="G24" s="15"/>
      <c r="H24" s="16">
        <v>2</v>
      </c>
      <c r="I24" s="18">
        <f t="shared" ref="I24:J28" si="3">I$21*I15</f>
        <v>6.25E-2</v>
      </c>
      <c r="J24" s="18">
        <f t="shared" si="3"/>
        <v>0.17857142857142858</v>
      </c>
      <c r="K24" s="19">
        <f t="shared" ref="K24:K28" si="4">SUM(J24+I24)</f>
        <v>0.24107142857142858</v>
      </c>
    </row>
    <row r="25" spans="1:11" x14ac:dyDescent="0.3">
      <c r="G25" s="15"/>
      <c r="H25" s="16">
        <v>3</v>
      </c>
      <c r="I25" s="18">
        <f t="shared" si="3"/>
        <v>0.1875</v>
      </c>
      <c r="J25" s="18">
        <f t="shared" si="3"/>
        <v>0.35714285714285715</v>
      </c>
      <c r="K25" s="19">
        <f t="shared" si="4"/>
        <v>0.54464285714285721</v>
      </c>
    </row>
    <row r="26" spans="1:11" x14ac:dyDescent="0.3">
      <c r="G26" s="15"/>
      <c r="H26" s="16">
        <v>4</v>
      </c>
      <c r="I26" s="18">
        <f t="shared" si="3"/>
        <v>0</v>
      </c>
      <c r="J26" s="18">
        <f t="shared" si="3"/>
        <v>0</v>
      </c>
      <c r="K26" s="19">
        <f t="shared" si="4"/>
        <v>0</v>
      </c>
    </row>
    <row r="27" spans="1:11" x14ac:dyDescent="0.3">
      <c r="G27" s="15"/>
      <c r="H27" s="16">
        <v>5</v>
      </c>
      <c r="I27" s="18">
        <f t="shared" si="3"/>
        <v>6.25E-2</v>
      </c>
      <c r="J27" s="18">
        <f t="shared" si="3"/>
        <v>0.21428571428571427</v>
      </c>
      <c r="K27" s="19">
        <f t="shared" si="4"/>
        <v>0.2767857142857143</v>
      </c>
    </row>
    <row r="28" spans="1:11" ht="15" thickBot="1" x14ac:dyDescent="0.35">
      <c r="G28" s="20"/>
      <c r="H28" s="21">
        <v>6</v>
      </c>
      <c r="I28" s="22">
        <f t="shared" si="3"/>
        <v>0.25</v>
      </c>
      <c r="J28" s="22">
        <f t="shared" si="3"/>
        <v>0.5</v>
      </c>
      <c r="K28" s="23">
        <f t="shared" si="4"/>
        <v>0.75</v>
      </c>
    </row>
  </sheetData>
  <conditionalFormatting sqref="K23:K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summary</vt:lpstr>
      <vt:lpstr>pathways_tabel</vt:lpstr>
      <vt:lpstr>weging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Adriaens, Tim</dc:creator>
  <cp:lastModifiedBy>Adriaens, Tim</cp:lastModifiedBy>
  <dcterms:created xsi:type="dcterms:W3CDTF">2016-03-30T10:22:54Z</dcterms:created>
  <dcterms:modified xsi:type="dcterms:W3CDTF">2016-04-11T11:51:05Z</dcterms:modified>
</cp:coreProperties>
</file>