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ot\Documents\!Data\Coding\Trav\"/>
    </mc:Choice>
  </mc:AlternateContent>
  <bookViews>
    <workbookView xWindow="0" yWindow="0" windowWidth="28800" windowHeight="11985"/>
  </bookViews>
  <sheets>
    <sheet name="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7" i="1"/>
  <c r="V6" i="1"/>
  <c r="V11" i="1"/>
  <c r="V10" i="1" l="1"/>
  <c r="V17" i="1" l="1"/>
  <c r="V16" i="1"/>
  <c r="X11" i="1" l="1"/>
  <c r="U26" i="1"/>
  <c r="V26" i="1" s="1"/>
  <c r="U27" i="1" l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25" i="1"/>
  <c r="V25" i="1" s="1"/>
  <c r="P25" i="1"/>
  <c r="U24" i="1" l="1"/>
  <c r="V24" i="1" s="1"/>
  <c r="U23" i="1"/>
  <c r="V23" i="1" s="1"/>
  <c r="U22" i="1" l="1"/>
  <c r="V22" i="1" s="1"/>
  <c r="U21" i="1"/>
  <c r="V21" i="1" s="1"/>
  <c r="X10" i="1" l="1"/>
  <c r="X12" i="1"/>
  <c r="X13" i="1"/>
  <c r="X14" i="1"/>
  <c r="X15" i="1"/>
  <c r="X16" i="1"/>
  <c r="X17" i="1"/>
  <c r="X18" i="1"/>
  <c r="X6" i="1"/>
  <c r="X7" i="1"/>
  <c r="X8" i="1"/>
  <c r="X9" i="1"/>
  <c r="U20" i="1"/>
  <c r="V20" i="1" s="1"/>
  <c r="X5" i="1" l="1"/>
  <c r="Q33" i="1"/>
  <c r="R33" i="1"/>
  <c r="S33" i="1"/>
  <c r="Q32" i="1"/>
  <c r="R32" i="1"/>
  <c r="S32" i="1"/>
  <c r="Q31" i="1"/>
  <c r="R31" i="1"/>
  <c r="S31" i="1"/>
  <c r="Q30" i="1"/>
  <c r="R30" i="1"/>
  <c r="S30" i="1"/>
  <c r="Q29" i="1"/>
  <c r="R29" i="1"/>
  <c r="S29" i="1"/>
  <c r="Q28" i="1"/>
  <c r="R28" i="1"/>
  <c r="S28" i="1"/>
  <c r="Q27" i="1"/>
  <c r="R27" i="1"/>
  <c r="S27" i="1"/>
  <c r="Q26" i="1"/>
  <c r="R26" i="1"/>
  <c r="S26" i="1"/>
  <c r="Q25" i="1"/>
  <c r="R25" i="1"/>
  <c r="S25" i="1"/>
  <c r="P33" i="1"/>
  <c r="T33" i="1" s="1"/>
  <c r="P32" i="1"/>
  <c r="P31" i="1"/>
  <c r="P30" i="1"/>
  <c r="T30" i="1" s="1"/>
  <c r="P29" i="1"/>
  <c r="P28" i="1"/>
  <c r="P27" i="1"/>
  <c r="P26" i="1"/>
  <c r="T10" i="1"/>
  <c r="T11" i="1"/>
  <c r="T12" i="1"/>
  <c r="T13" i="1"/>
  <c r="T14" i="1"/>
  <c r="T15" i="1"/>
  <c r="T16" i="1"/>
  <c r="T17" i="1"/>
  <c r="T18" i="1"/>
  <c r="Q22" i="1"/>
  <c r="R22" i="1"/>
  <c r="S22" i="1"/>
  <c r="P22" i="1"/>
  <c r="Q24" i="1"/>
  <c r="R24" i="1"/>
  <c r="S24" i="1"/>
  <c r="P24" i="1"/>
  <c r="Q23" i="1"/>
  <c r="R23" i="1"/>
  <c r="S23" i="1"/>
  <c r="P23" i="1"/>
  <c r="Q21" i="1"/>
  <c r="R21" i="1"/>
  <c r="S21" i="1"/>
  <c r="P21" i="1"/>
  <c r="Q20" i="1"/>
  <c r="R20" i="1"/>
  <c r="S20" i="1"/>
  <c r="P20" i="1"/>
  <c r="T6" i="1"/>
  <c r="T7" i="1"/>
  <c r="D33" i="1"/>
  <c r="E33" i="1"/>
  <c r="F33" i="1"/>
  <c r="C3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T28" i="1" l="1"/>
  <c r="T31" i="1"/>
  <c r="T27" i="1"/>
  <c r="T32" i="1"/>
  <c r="S34" i="1"/>
  <c r="L10" i="1" s="1"/>
  <c r="P34" i="1"/>
  <c r="I10" i="1" s="1"/>
  <c r="R34" i="1"/>
  <c r="K10" i="1" s="1"/>
  <c r="Q34" i="1"/>
  <c r="J10" i="1" s="1"/>
  <c r="T26" i="1"/>
  <c r="G33" i="1"/>
  <c r="T25" i="1"/>
  <c r="T29" i="1"/>
  <c r="T22" i="1"/>
  <c r="T24" i="1"/>
  <c r="T23" i="1"/>
  <c r="T21" i="1"/>
  <c r="T20" i="1"/>
  <c r="T34" i="1" l="1"/>
  <c r="M10" i="1"/>
  <c r="L5" i="1" l="1"/>
  <c r="L6" i="1" s="1"/>
  <c r="U13" i="1" l="1"/>
  <c r="U14" i="1"/>
  <c r="U11" i="1"/>
  <c r="U8" i="1"/>
  <c r="U7" i="1"/>
  <c r="U6" i="1"/>
  <c r="U17" i="1"/>
  <c r="U16" i="1"/>
  <c r="U18" i="1"/>
  <c r="U9" i="1"/>
  <c r="U10" i="1"/>
  <c r="U12" i="1"/>
  <c r="U15" i="1"/>
  <c r="U5" i="1"/>
</calcChain>
</file>

<file path=xl/sharedStrings.xml><?xml version="1.0" encoding="utf-8"?>
<sst xmlns="http://schemas.openxmlformats.org/spreadsheetml/2006/main" count="43" uniqueCount="26">
  <si>
    <t>Column_1</t>
  </si>
  <si>
    <t>Column_2</t>
  </si>
  <si>
    <t>Column_3</t>
  </si>
  <si>
    <t>Column_4</t>
  </si>
  <si>
    <t>Total</t>
  </si>
  <si>
    <t>Total in storage</t>
  </si>
  <si>
    <t>To build</t>
  </si>
  <si>
    <t>Troops</t>
  </si>
  <si>
    <t>Blesk</t>
  </si>
  <si>
    <t>Slidic</t>
  </si>
  <si>
    <t>Beran</t>
  </si>
  <si>
    <t>Kat</t>
  </si>
  <si>
    <t>TroopCalc</t>
  </si>
  <si>
    <t>Count</t>
  </si>
  <si>
    <t>Serm</t>
  </si>
  <si>
    <t>Diff</t>
  </si>
  <si>
    <t>DiffWithDiff</t>
  </si>
  <si>
    <t>Total Troops</t>
  </si>
  <si>
    <t>TimeTrainS</t>
  </si>
  <si>
    <t>Hours</t>
  </si>
  <si>
    <t>Falanx</t>
  </si>
  <si>
    <t>Druid</t>
  </si>
  <si>
    <t>Palka</t>
  </si>
  <si>
    <t>Teuton</t>
  </si>
  <si>
    <t>Falanx S</t>
  </si>
  <si>
    <t>Buildings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</si>
</sst>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333333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/>
    <xf numFmtId="0" fontId="0" fillId="8" borderId="4" xfId="0" applyFill="1" applyBorder="1"/>
    <xf numFmtId="0" fontId="0" fillId="8" borderId="15" xfId="0" applyFill="1" applyBorder="1"/>
    <xf numFmtId="0" fontId="0" fillId="8" borderId="5" xfId="0" applyFill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14" xfId="0" applyFill="1" applyBorder="1"/>
    <xf numFmtId="0" fontId="0" fillId="9" borderId="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/>
    <xf numFmtId="0" fontId="0" fillId="8" borderId="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4"/>
  <sheetViews>
    <sheetView tabSelected="1" zoomScaleNormal="100" workbookViewId="0">
      <selection activeCell="N24" sqref="N24"/>
    </sheetView>
  </sheetViews>
  <sheetFormatPr defaultRowHeight="15" x14ac:dyDescent="0.25"/>
  <cols>
    <col min="3" max="3" width="13.42578125" customWidth="1"/>
    <col min="4" max="4" width="11.28515625" customWidth="1"/>
    <col min="5" max="5" width="11.42578125" customWidth="1"/>
    <col min="6" max="6" width="12.28515625" customWidth="1"/>
    <col min="7" max="7" width="12.42578125" customWidth="1"/>
    <col min="9" max="9" width="11.28515625" customWidth="1"/>
    <col min="10" max="11" width="9.85546875" bestFit="1" customWidth="1"/>
    <col min="12" max="12" width="10.5703125" customWidth="1"/>
    <col min="13" max="13" width="9.85546875" bestFit="1" customWidth="1"/>
    <col min="14" max="14" width="10" customWidth="1"/>
    <col min="15" max="15" width="10.42578125" customWidth="1"/>
    <col min="16" max="18" width="9.85546875" customWidth="1"/>
    <col min="19" max="19" width="9.7109375" customWidth="1"/>
    <col min="21" max="21" width="16.28515625" bestFit="1" customWidth="1"/>
    <col min="22" max="22" width="11.85546875" customWidth="1"/>
  </cols>
  <sheetData>
    <row r="2" spans="3:24" ht="15.75" thickBot="1" x14ac:dyDescent="0.3"/>
    <row r="3" spans="3:24" ht="15.75" thickBot="1" x14ac:dyDescent="0.3">
      <c r="C3" s="28" t="s">
        <v>25</v>
      </c>
    </row>
    <row r="4" spans="3:24" ht="15.75" thickBot="1" x14ac:dyDescent="0.3">
      <c r="C4" s="8" t="s">
        <v>0</v>
      </c>
      <c r="D4" s="9" t="s">
        <v>1</v>
      </c>
      <c r="E4" s="10" t="s">
        <v>2</v>
      </c>
      <c r="F4" s="11" t="s">
        <v>3</v>
      </c>
      <c r="G4" s="53" t="s">
        <v>4</v>
      </c>
      <c r="J4" s="55" t="s">
        <v>5</v>
      </c>
      <c r="K4" s="56"/>
      <c r="L4" s="44">
        <v>0</v>
      </c>
      <c r="M4" s="1"/>
      <c r="N4" s="1"/>
      <c r="O4" s="53" t="s">
        <v>7</v>
      </c>
      <c r="P4" s="16" t="s">
        <v>0</v>
      </c>
      <c r="Q4" s="17" t="s">
        <v>1</v>
      </c>
      <c r="R4" s="18" t="s">
        <v>2</v>
      </c>
      <c r="S4" s="19" t="s">
        <v>3</v>
      </c>
      <c r="T4" s="53" t="s">
        <v>4</v>
      </c>
      <c r="U4" s="33" t="s">
        <v>16</v>
      </c>
      <c r="V4" s="53" t="s">
        <v>18</v>
      </c>
      <c r="W4" s="53" t="s">
        <v>19</v>
      </c>
      <c r="X4" s="53" t="s">
        <v>13</v>
      </c>
    </row>
    <row r="5" spans="3:24" ht="15.75" thickBot="1" x14ac:dyDescent="0.3">
      <c r="C5" s="26"/>
      <c r="D5" s="27"/>
      <c r="E5" s="13"/>
      <c r="F5" s="14"/>
      <c r="G5" s="36">
        <f>SUM(C5:F5)</f>
        <v>0</v>
      </c>
      <c r="J5" s="57" t="s">
        <v>6</v>
      </c>
      <c r="K5" s="58"/>
      <c r="L5" s="54">
        <f>M10</f>
        <v>0</v>
      </c>
      <c r="M5" s="1"/>
      <c r="N5" s="1"/>
      <c r="O5" s="30"/>
      <c r="P5" s="31"/>
      <c r="Q5" s="31"/>
      <c r="R5" s="31"/>
      <c r="S5" s="32"/>
      <c r="T5" s="33"/>
      <c r="U5" s="33" t="e">
        <f>$L$6/T5</f>
        <v>#DIV/0!</v>
      </c>
      <c r="V5" s="15"/>
      <c r="W5" s="15"/>
      <c r="X5" s="37" t="e">
        <f>W5*3600/V5</f>
        <v>#DIV/0!</v>
      </c>
    </row>
    <row r="6" spans="3:24" ht="15.75" thickBot="1" x14ac:dyDescent="0.3">
      <c r="C6" s="2"/>
      <c r="D6" s="3"/>
      <c r="E6" s="3"/>
      <c r="F6" s="4"/>
      <c r="G6" s="36">
        <f t="shared" ref="G6:G32" si="0">SUM(C6:F6)</f>
        <v>0</v>
      </c>
      <c r="J6" s="59" t="s">
        <v>15</v>
      </c>
      <c r="K6" s="60"/>
      <c r="L6" s="11">
        <f>L4-L5</f>
        <v>0</v>
      </c>
      <c r="O6" s="34" t="s">
        <v>8</v>
      </c>
      <c r="P6" s="35">
        <v>350</v>
      </c>
      <c r="Q6" s="35">
        <v>450</v>
      </c>
      <c r="R6" s="35">
        <v>230</v>
      </c>
      <c r="S6" s="36">
        <v>60</v>
      </c>
      <c r="T6" s="37">
        <f t="shared" ref="T6:T18" si="1">SUM(P6:S6)</f>
        <v>1090</v>
      </c>
      <c r="U6" s="37">
        <f t="shared" ref="U6:U18" si="2">$L$6/T6</f>
        <v>0</v>
      </c>
      <c r="V6" s="15">
        <f>4*60+55</f>
        <v>295</v>
      </c>
      <c r="W6" s="15">
        <v>6</v>
      </c>
      <c r="X6" s="37">
        <f t="shared" ref="X6:X18" si="3">W6*3600/V6</f>
        <v>73.220338983050851</v>
      </c>
    </row>
    <row r="7" spans="3:24" x14ac:dyDescent="0.25">
      <c r="C7" s="2"/>
      <c r="D7" s="3"/>
      <c r="E7" s="3"/>
      <c r="F7" s="4"/>
      <c r="G7" s="36">
        <f t="shared" si="0"/>
        <v>0</v>
      </c>
      <c r="O7" s="34" t="s">
        <v>9</v>
      </c>
      <c r="P7" s="35">
        <v>170</v>
      </c>
      <c r="Q7" s="35">
        <v>150</v>
      </c>
      <c r="R7" s="35">
        <v>20</v>
      </c>
      <c r="S7" s="36">
        <v>40</v>
      </c>
      <c r="T7" s="37">
        <f t="shared" si="1"/>
        <v>380</v>
      </c>
      <c r="U7" s="37">
        <f t="shared" si="2"/>
        <v>0</v>
      </c>
      <c r="V7" s="15">
        <f>2*60+42</f>
        <v>162</v>
      </c>
      <c r="W7" s="15"/>
      <c r="X7" s="37">
        <f t="shared" si="3"/>
        <v>0</v>
      </c>
    </row>
    <row r="8" spans="3:24" ht="15.75" thickBot="1" x14ac:dyDescent="0.3">
      <c r="C8" s="2"/>
      <c r="D8" s="21"/>
      <c r="E8" s="21"/>
      <c r="F8" s="4"/>
      <c r="G8" s="36">
        <f t="shared" si="0"/>
        <v>0</v>
      </c>
      <c r="O8" s="34"/>
      <c r="P8" s="35"/>
      <c r="Q8" s="35"/>
      <c r="R8" s="35"/>
      <c r="S8" s="36"/>
      <c r="T8" s="37"/>
      <c r="U8" s="37" t="e">
        <f t="shared" si="2"/>
        <v>#DIV/0!</v>
      </c>
      <c r="V8" s="15"/>
      <c r="W8" s="15"/>
      <c r="X8" s="37" t="e">
        <f t="shared" si="3"/>
        <v>#DIV/0!</v>
      </c>
    </row>
    <row r="9" spans="3:24" ht="15.75" thickBot="1" x14ac:dyDescent="0.3">
      <c r="C9" s="2"/>
      <c r="D9" s="21"/>
      <c r="E9" s="21"/>
      <c r="F9" s="4"/>
      <c r="G9" s="36">
        <f t="shared" si="0"/>
        <v>0</v>
      </c>
      <c r="I9" s="22" t="s">
        <v>0</v>
      </c>
      <c r="J9" s="23" t="s">
        <v>1</v>
      </c>
      <c r="K9" s="24" t="s">
        <v>2</v>
      </c>
      <c r="L9" s="25" t="s">
        <v>3</v>
      </c>
      <c r="M9" s="12" t="s">
        <v>4</v>
      </c>
      <c r="O9" s="34"/>
      <c r="P9" s="35"/>
      <c r="Q9" s="35"/>
      <c r="R9" s="35"/>
      <c r="S9" s="36"/>
      <c r="T9" s="37"/>
      <c r="U9" s="37" t="e">
        <f t="shared" si="2"/>
        <v>#DIV/0!</v>
      </c>
      <c r="V9" s="15"/>
      <c r="W9" s="15"/>
      <c r="X9" s="37" t="e">
        <f t="shared" si="3"/>
        <v>#DIV/0!</v>
      </c>
    </row>
    <row r="10" spans="3:24" ht="15.75" thickBot="1" x14ac:dyDescent="0.3">
      <c r="C10" s="2"/>
      <c r="D10" s="21"/>
      <c r="E10" s="21"/>
      <c r="F10" s="4"/>
      <c r="G10" s="36">
        <f t="shared" si="0"/>
        <v>0</v>
      </c>
      <c r="I10" s="45">
        <f>C33+P34</f>
        <v>0</v>
      </c>
      <c r="J10" s="46">
        <f>D33+Q34</f>
        <v>0</v>
      </c>
      <c r="K10" s="46">
        <f>E33+R34</f>
        <v>0</v>
      </c>
      <c r="L10" s="47">
        <f>F33+S34</f>
        <v>0</v>
      </c>
      <c r="M10" s="48">
        <f>SUM(I10:L10)</f>
        <v>0</v>
      </c>
      <c r="O10" s="34" t="s">
        <v>20</v>
      </c>
      <c r="P10" s="35">
        <v>100</v>
      </c>
      <c r="Q10" s="35">
        <v>130</v>
      </c>
      <c r="R10" s="35">
        <v>55</v>
      </c>
      <c r="S10" s="36">
        <v>30</v>
      </c>
      <c r="T10" s="37">
        <f t="shared" si="1"/>
        <v>315</v>
      </c>
      <c r="U10" s="37">
        <f>$L$6/T10</f>
        <v>0</v>
      </c>
      <c r="V10" s="15">
        <f>2*60+4</f>
        <v>124</v>
      </c>
      <c r="W10" s="15">
        <v>4</v>
      </c>
      <c r="X10" s="37">
        <f t="shared" si="3"/>
        <v>116.12903225806451</v>
      </c>
    </row>
    <row r="11" spans="3:24" x14ac:dyDescent="0.25">
      <c r="C11" s="2"/>
      <c r="D11" s="3"/>
      <c r="E11" s="3"/>
      <c r="F11" s="4"/>
      <c r="G11" s="36">
        <f t="shared" si="0"/>
        <v>0</v>
      </c>
      <c r="O11" s="34" t="s">
        <v>21</v>
      </c>
      <c r="P11" s="35">
        <v>360</v>
      </c>
      <c r="Q11" s="35">
        <v>330</v>
      </c>
      <c r="R11" s="35">
        <v>280</v>
      </c>
      <c r="S11" s="36">
        <v>120</v>
      </c>
      <c r="T11" s="37">
        <f t="shared" si="1"/>
        <v>1090</v>
      </c>
      <c r="U11" s="37">
        <f t="shared" si="2"/>
        <v>0</v>
      </c>
      <c r="V11" s="15">
        <f>5*60+5</f>
        <v>305</v>
      </c>
      <c r="W11" s="15"/>
      <c r="X11" s="37">
        <f>W11*(3600/V11)</f>
        <v>0</v>
      </c>
    </row>
    <row r="12" spans="3:24" x14ac:dyDescent="0.25">
      <c r="C12" s="2"/>
      <c r="D12" s="3"/>
      <c r="E12" s="3"/>
      <c r="F12" s="4"/>
      <c r="G12" s="36">
        <f t="shared" si="0"/>
        <v>0</v>
      </c>
      <c r="O12" s="34"/>
      <c r="P12" s="35"/>
      <c r="Q12" s="35"/>
      <c r="R12" s="35"/>
      <c r="S12" s="36"/>
      <c r="T12" s="37">
        <f t="shared" si="1"/>
        <v>0</v>
      </c>
      <c r="U12" s="37" t="e">
        <f t="shared" si="2"/>
        <v>#DIV/0!</v>
      </c>
      <c r="V12" s="15"/>
      <c r="W12" s="15"/>
      <c r="X12" s="37" t="e">
        <f t="shared" si="3"/>
        <v>#DIV/0!</v>
      </c>
    </row>
    <row r="13" spans="3:24" x14ac:dyDescent="0.25">
      <c r="C13" s="2"/>
      <c r="D13" s="3"/>
      <c r="E13" s="3"/>
      <c r="F13" s="4"/>
      <c r="G13" s="36">
        <f t="shared" si="0"/>
        <v>0</v>
      </c>
      <c r="I13" s="29"/>
      <c r="J13" s="21"/>
      <c r="K13" s="21"/>
      <c r="L13" s="21"/>
      <c r="M13" s="21"/>
      <c r="O13" s="34" t="s">
        <v>24</v>
      </c>
      <c r="P13" s="35">
        <v>100</v>
      </c>
      <c r="Q13" s="35">
        <v>130</v>
      </c>
      <c r="R13" s="35">
        <v>55</v>
      </c>
      <c r="S13" s="36">
        <v>30</v>
      </c>
      <c r="T13" s="37">
        <f t="shared" si="1"/>
        <v>315</v>
      </c>
      <c r="U13" s="37">
        <f t="shared" si="2"/>
        <v>0</v>
      </c>
      <c r="V13" s="15">
        <f>3*60+53</f>
        <v>233</v>
      </c>
      <c r="W13" s="15"/>
      <c r="X13" s="37">
        <f t="shared" si="3"/>
        <v>0</v>
      </c>
    </row>
    <row r="14" spans="3:24" x14ac:dyDescent="0.25">
      <c r="C14" s="2"/>
      <c r="D14" s="3"/>
      <c r="E14" s="3"/>
      <c r="F14" s="4"/>
      <c r="G14" s="36">
        <f t="shared" si="0"/>
        <v>0</v>
      </c>
      <c r="I14" s="29"/>
      <c r="J14" s="29"/>
      <c r="K14" s="29"/>
      <c r="L14" s="29"/>
      <c r="M14" s="29"/>
      <c r="O14" s="34"/>
      <c r="P14" s="35"/>
      <c r="Q14" s="35"/>
      <c r="R14" s="35"/>
      <c r="S14" s="36"/>
      <c r="T14" s="37">
        <f t="shared" si="1"/>
        <v>0</v>
      </c>
      <c r="U14" s="37" t="e">
        <f t="shared" si="2"/>
        <v>#DIV/0!</v>
      </c>
      <c r="V14" s="15"/>
      <c r="W14" s="15"/>
      <c r="X14" s="37" t="e">
        <f t="shared" si="3"/>
        <v>#DIV/0!</v>
      </c>
    </row>
    <row r="15" spans="3:24" x14ac:dyDescent="0.25">
      <c r="C15" s="2"/>
      <c r="D15" s="3"/>
      <c r="E15" s="3"/>
      <c r="F15" s="4"/>
      <c r="G15" s="36">
        <f t="shared" si="0"/>
        <v>0</v>
      </c>
      <c r="I15" s="29"/>
      <c r="J15" s="29"/>
      <c r="K15" s="29"/>
      <c r="L15" s="29"/>
      <c r="M15" s="29"/>
      <c r="O15" s="34"/>
      <c r="P15" s="35"/>
      <c r="Q15" s="35"/>
      <c r="R15" s="35"/>
      <c r="S15" s="36"/>
      <c r="T15" s="37">
        <f t="shared" si="1"/>
        <v>0</v>
      </c>
      <c r="U15" s="37" t="e">
        <f t="shared" si="2"/>
        <v>#DIV/0!</v>
      </c>
      <c r="V15" s="15"/>
      <c r="W15" s="15"/>
      <c r="X15" s="37" t="e">
        <f t="shared" si="3"/>
        <v>#DIV/0!</v>
      </c>
    </row>
    <row r="16" spans="3:24" x14ac:dyDescent="0.25">
      <c r="C16" s="2"/>
      <c r="D16" s="3"/>
      <c r="E16" s="3"/>
      <c r="F16" s="4"/>
      <c r="G16" s="36">
        <f t="shared" si="0"/>
        <v>0</v>
      </c>
      <c r="O16" s="34" t="s">
        <v>22</v>
      </c>
      <c r="P16" s="35">
        <v>95</v>
      </c>
      <c r="Q16" s="35">
        <v>75</v>
      </c>
      <c r="R16" s="35">
        <v>40</v>
      </c>
      <c r="S16" s="36">
        <v>40</v>
      </c>
      <c r="T16" s="37">
        <f t="shared" si="1"/>
        <v>250</v>
      </c>
      <c r="U16" s="37">
        <f t="shared" si="2"/>
        <v>0</v>
      </c>
      <c r="V16" s="15">
        <f>1*60+46</f>
        <v>106</v>
      </c>
      <c r="W16" s="15"/>
      <c r="X16" s="37">
        <f t="shared" si="3"/>
        <v>0</v>
      </c>
    </row>
    <row r="17" spans="3:24" x14ac:dyDescent="0.25">
      <c r="C17" s="2"/>
      <c r="D17" s="3"/>
      <c r="E17" s="3"/>
      <c r="F17" s="4"/>
      <c r="G17" s="36">
        <f t="shared" si="0"/>
        <v>0</v>
      </c>
      <c r="O17" s="34" t="s">
        <v>23</v>
      </c>
      <c r="P17" s="35">
        <v>450</v>
      </c>
      <c r="Q17" s="35">
        <v>515</v>
      </c>
      <c r="R17" s="35">
        <v>480</v>
      </c>
      <c r="S17" s="36">
        <v>80</v>
      </c>
      <c r="T17" s="37">
        <f t="shared" si="1"/>
        <v>1525</v>
      </c>
      <c r="U17" s="37">
        <f t="shared" si="2"/>
        <v>0</v>
      </c>
      <c r="V17" s="15">
        <f>6*60+32</f>
        <v>392</v>
      </c>
      <c r="W17" s="15"/>
      <c r="X17" s="37">
        <f t="shared" si="3"/>
        <v>0</v>
      </c>
    </row>
    <row r="18" spans="3:24" ht="15.75" thickBot="1" x14ac:dyDescent="0.3">
      <c r="C18" s="2"/>
      <c r="D18" s="3"/>
      <c r="E18" s="3"/>
      <c r="F18" s="4"/>
      <c r="G18" s="36">
        <f t="shared" si="0"/>
        <v>0</v>
      </c>
      <c r="O18" s="38"/>
      <c r="P18" s="39"/>
      <c r="Q18" s="39"/>
      <c r="R18" s="39"/>
      <c r="S18" s="40"/>
      <c r="T18" s="37">
        <f t="shared" si="1"/>
        <v>0</v>
      </c>
      <c r="U18" s="37" t="e">
        <f t="shared" si="2"/>
        <v>#DIV/0!</v>
      </c>
      <c r="V18" s="15"/>
      <c r="W18" s="15"/>
      <c r="X18" s="37" t="e">
        <f t="shared" si="3"/>
        <v>#DIV/0!</v>
      </c>
    </row>
    <row r="19" spans="3:24" ht="15.75" thickBot="1" x14ac:dyDescent="0.3">
      <c r="C19" s="2"/>
      <c r="D19" s="3"/>
      <c r="E19" s="3"/>
      <c r="F19" s="4"/>
      <c r="G19" s="36">
        <f t="shared" si="0"/>
        <v>0</v>
      </c>
      <c r="N19" s="45" t="s">
        <v>12</v>
      </c>
      <c r="O19" s="46" t="s">
        <v>13</v>
      </c>
      <c r="P19" s="49"/>
      <c r="Q19" s="49"/>
      <c r="R19" s="49"/>
      <c r="S19" s="49"/>
      <c r="T19" s="49"/>
      <c r="U19" s="50"/>
      <c r="V19" s="50"/>
      <c r="W19" s="50"/>
      <c r="X19" s="50"/>
    </row>
    <row r="20" spans="3:24" x14ac:dyDescent="0.25">
      <c r="C20" s="2"/>
      <c r="D20" s="3"/>
      <c r="E20" s="3"/>
      <c r="F20" s="4"/>
      <c r="G20" s="36">
        <f t="shared" si="0"/>
        <v>0</v>
      </c>
      <c r="N20" s="33" t="s">
        <v>14</v>
      </c>
      <c r="O20" s="20"/>
      <c r="P20" s="41">
        <f>$O$20*P5</f>
        <v>0</v>
      </c>
      <c r="Q20" s="31">
        <f>$O$20*Q5</f>
        <v>0</v>
      </c>
      <c r="R20" s="31">
        <f>$O$20*R5</f>
        <v>0</v>
      </c>
      <c r="S20" s="32">
        <f>$O$20*S5</f>
        <v>0</v>
      </c>
      <c r="T20" s="32">
        <f t="shared" ref="T20:T26" si="4">SUM(P20:S20)</f>
        <v>0</v>
      </c>
      <c r="U20" s="33">
        <f>O20*V5</f>
        <v>0</v>
      </c>
      <c r="V20" s="37">
        <f>U20/3600</f>
        <v>0</v>
      </c>
      <c r="W20" s="37"/>
      <c r="X20" s="37"/>
    </row>
    <row r="21" spans="3:24" x14ac:dyDescent="0.25">
      <c r="C21" s="2"/>
      <c r="D21" s="3"/>
      <c r="E21" s="3"/>
      <c r="F21" s="4"/>
      <c r="G21" s="36">
        <f t="shared" si="0"/>
        <v>0</v>
      </c>
      <c r="N21" s="37" t="s">
        <v>8</v>
      </c>
      <c r="O21" s="2"/>
      <c r="P21" s="42">
        <f>$O$21*P6</f>
        <v>0</v>
      </c>
      <c r="Q21" s="35">
        <f>$O$21*Q6</f>
        <v>0</v>
      </c>
      <c r="R21" s="35">
        <f>$O$21*R6</f>
        <v>0</v>
      </c>
      <c r="S21" s="36">
        <f>$O$21*S6</f>
        <v>0</v>
      </c>
      <c r="T21" s="36">
        <f t="shared" si="4"/>
        <v>0</v>
      </c>
      <c r="U21" s="37">
        <f>O21*V6</f>
        <v>0</v>
      </c>
      <c r="V21" s="37">
        <f>U21/3600</f>
        <v>0</v>
      </c>
      <c r="W21" s="37"/>
      <c r="X21" s="37"/>
    </row>
    <row r="22" spans="3:24" x14ac:dyDescent="0.25">
      <c r="C22" s="2"/>
      <c r="D22" s="3"/>
      <c r="E22" s="3"/>
      <c r="F22" s="4"/>
      <c r="G22" s="36">
        <f t="shared" si="0"/>
        <v>0</v>
      </c>
      <c r="N22" s="37" t="s">
        <v>9</v>
      </c>
      <c r="O22" s="2"/>
      <c r="P22" s="42">
        <f>$O$22*P7</f>
        <v>0</v>
      </c>
      <c r="Q22" s="35">
        <f>$O$22*Q7</f>
        <v>0</v>
      </c>
      <c r="R22" s="35">
        <f>$O$22*R7</f>
        <v>0</v>
      </c>
      <c r="S22" s="36">
        <f>$O$22*S7</f>
        <v>0</v>
      </c>
      <c r="T22" s="36">
        <f t="shared" si="4"/>
        <v>0</v>
      </c>
      <c r="U22" s="37">
        <f t="shared" ref="U22:U33" si="5">O22*V7</f>
        <v>0</v>
      </c>
      <c r="V22" s="37">
        <f t="shared" ref="V22:V33" si="6">U22/3600</f>
        <v>0</v>
      </c>
      <c r="W22" s="37"/>
      <c r="X22" s="37"/>
    </row>
    <row r="23" spans="3:24" x14ac:dyDescent="0.25">
      <c r="C23" s="2"/>
      <c r="D23" s="3"/>
      <c r="E23" s="3"/>
      <c r="F23" s="4"/>
      <c r="G23" s="36">
        <f t="shared" si="0"/>
        <v>0</v>
      </c>
      <c r="N23" s="37" t="s">
        <v>10</v>
      </c>
      <c r="O23" s="2"/>
      <c r="P23" s="42">
        <f>$O$23*P8</f>
        <v>0</v>
      </c>
      <c r="Q23" s="35">
        <f>$O$23*Q8</f>
        <v>0</v>
      </c>
      <c r="R23" s="35">
        <f>$O$23*R8</f>
        <v>0</v>
      </c>
      <c r="S23" s="36">
        <f>$O$23*S8</f>
        <v>0</v>
      </c>
      <c r="T23" s="36">
        <f t="shared" si="4"/>
        <v>0</v>
      </c>
      <c r="U23" s="37">
        <f t="shared" si="5"/>
        <v>0</v>
      </c>
      <c r="V23" s="37">
        <f t="shared" si="6"/>
        <v>0</v>
      </c>
      <c r="W23" s="37"/>
      <c r="X23" s="37"/>
    </row>
    <row r="24" spans="3:24" x14ac:dyDescent="0.25">
      <c r="C24" s="2"/>
      <c r="D24" s="3"/>
      <c r="E24" s="3"/>
      <c r="F24" s="4"/>
      <c r="G24" s="36">
        <f t="shared" si="0"/>
        <v>0</v>
      </c>
      <c r="N24" s="37" t="s">
        <v>11</v>
      </c>
      <c r="O24" s="2"/>
      <c r="P24" s="42">
        <f>$O$24*P9</f>
        <v>0</v>
      </c>
      <c r="Q24" s="35">
        <f>$O$24*Q9</f>
        <v>0</v>
      </c>
      <c r="R24" s="35">
        <f>$O$24*R9</f>
        <v>0</v>
      </c>
      <c r="S24" s="36">
        <f>$O$24*S9</f>
        <v>0</v>
      </c>
      <c r="T24" s="36">
        <f t="shared" si="4"/>
        <v>0</v>
      </c>
      <c r="U24" s="37">
        <f t="shared" si="5"/>
        <v>0</v>
      </c>
      <c r="V24" s="37">
        <f t="shared" si="6"/>
        <v>0</v>
      </c>
      <c r="W24" s="37"/>
      <c r="X24" s="37"/>
    </row>
    <row r="25" spans="3:24" x14ac:dyDescent="0.25">
      <c r="C25" s="2"/>
      <c r="D25" s="3"/>
      <c r="E25" s="3"/>
      <c r="F25" s="4"/>
      <c r="G25" s="36">
        <f t="shared" si="0"/>
        <v>0</v>
      </c>
      <c r="N25" s="37" t="s">
        <v>20</v>
      </c>
      <c r="O25" s="2"/>
      <c r="P25" s="42">
        <f>$O$25*P10</f>
        <v>0</v>
      </c>
      <c r="Q25" s="35">
        <f>$O$25*Q10</f>
        <v>0</v>
      </c>
      <c r="R25" s="35">
        <f>$O$25*R10</f>
        <v>0</v>
      </c>
      <c r="S25" s="36">
        <f>$O$25*S10</f>
        <v>0</v>
      </c>
      <c r="T25" s="36">
        <f t="shared" si="4"/>
        <v>0</v>
      </c>
      <c r="U25" s="37">
        <f t="shared" si="5"/>
        <v>0</v>
      </c>
      <c r="V25" s="37">
        <f t="shared" si="6"/>
        <v>0</v>
      </c>
      <c r="W25" s="37"/>
      <c r="X25" s="37"/>
    </row>
    <row r="26" spans="3:24" x14ac:dyDescent="0.25">
      <c r="C26" s="2"/>
      <c r="D26" s="3"/>
      <c r="E26" s="3"/>
      <c r="F26" s="4"/>
      <c r="G26" s="36">
        <f t="shared" si="0"/>
        <v>0</v>
      </c>
      <c r="N26" s="37" t="s">
        <v>21</v>
      </c>
      <c r="O26" s="2"/>
      <c r="P26" s="42">
        <f>$O$26*P11</f>
        <v>0</v>
      </c>
      <c r="Q26" s="35">
        <f>$O$26*Q11</f>
        <v>0</v>
      </c>
      <c r="R26" s="35">
        <f>$O$26*R11</f>
        <v>0</v>
      </c>
      <c r="S26" s="36">
        <f>$O$26*S11</f>
        <v>0</v>
      </c>
      <c r="T26" s="36">
        <f t="shared" si="4"/>
        <v>0</v>
      </c>
      <c r="U26" s="37">
        <f>O26*V11</f>
        <v>0</v>
      </c>
      <c r="V26" s="37">
        <f>U26/3600</f>
        <v>0</v>
      </c>
      <c r="W26" s="37"/>
      <c r="X26" s="37"/>
    </row>
    <row r="27" spans="3:24" x14ac:dyDescent="0.25">
      <c r="C27" s="2"/>
      <c r="D27" s="3"/>
      <c r="E27" s="3"/>
      <c r="F27" s="4"/>
      <c r="G27" s="36">
        <f t="shared" si="0"/>
        <v>0</v>
      </c>
      <c r="N27" s="37"/>
      <c r="O27" s="2"/>
      <c r="P27" s="42">
        <f>$O$27*P12</f>
        <v>0</v>
      </c>
      <c r="Q27" s="35">
        <f>$O$27*Q12</f>
        <v>0</v>
      </c>
      <c r="R27" s="35">
        <f>$O$27*R12</f>
        <v>0</v>
      </c>
      <c r="S27" s="36">
        <f>$O$27*S12</f>
        <v>0</v>
      </c>
      <c r="T27" s="36">
        <f t="shared" ref="T27:T33" si="7">SUM(P27:S27)</f>
        <v>0</v>
      </c>
      <c r="U27" s="37">
        <f t="shared" si="5"/>
        <v>0</v>
      </c>
      <c r="V27" s="37">
        <f t="shared" si="6"/>
        <v>0</v>
      </c>
      <c r="W27" s="37"/>
      <c r="X27" s="37"/>
    </row>
    <row r="28" spans="3:24" x14ac:dyDescent="0.25">
      <c r="C28" s="2"/>
      <c r="D28" s="3"/>
      <c r="E28" s="3"/>
      <c r="F28" s="4"/>
      <c r="G28" s="36">
        <f t="shared" si="0"/>
        <v>0</v>
      </c>
      <c r="N28" s="37"/>
      <c r="O28" s="2"/>
      <c r="P28" s="42">
        <f>$O$28*P13</f>
        <v>0</v>
      </c>
      <c r="Q28" s="35">
        <f>$O$28*Q13</f>
        <v>0</v>
      </c>
      <c r="R28" s="35">
        <f>$O$28*R13</f>
        <v>0</v>
      </c>
      <c r="S28" s="36">
        <f>$O$28*S13</f>
        <v>0</v>
      </c>
      <c r="T28" s="36">
        <f t="shared" si="7"/>
        <v>0</v>
      </c>
      <c r="U28" s="37">
        <f t="shared" si="5"/>
        <v>0</v>
      </c>
      <c r="V28" s="37">
        <f t="shared" si="6"/>
        <v>0</v>
      </c>
      <c r="W28" s="37"/>
      <c r="X28" s="37"/>
    </row>
    <row r="29" spans="3:24" x14ac:dyDescent="0.25">
      <c r="C29" s="2"/>
      <c r="D29" s="3"/>
      <c r="E29" s="3"/>
      <c r="F29" s="4"/>
      <c r="G29" s="36">
        <f t="shared" si="0"/>
        <v>0</v>
      </c>
      <c r="N29" s="37"/>
      <c r="O29" s="2"/>
      <c r="P29" s="42">
        <f>$O$29*P14</f>
        <v>0</v>
      </c>
      <c r="Q29" s="35">
        <f>$O$29*Q14</f>
        <v>0</v>
      </c>
      <c r="R29" s="35">
        <f>$O$29*R14</f>
        <v>0</v>
      </c>
      <c r="S29" s="36">
        <f>$O$29*S14</f>
        <v>0</v>
      </c>
      <c r="T29" s="36">
        <f t="shared" si="7"/>
        <v>0</v>
      </c>
      <c r="U29" s="37">
        <f t="shared" si="5"/>
        <v>0</v>
      </c>
      <c r="V29" s="37">
        <f t="shared" si="6"/>
        <v>0</v>
      </c>
      <c r="W29" s="37"/>
      <c r="X29" s="37"/>
    </row>
    <row r="30" spans="3:24" x14ac:dyDescent="0.25">
      <c r="C30" s="2"/>
      <c r="D30" s="3"/>
      <c r="E30" s="3"/>
      <c r="F30" s="4"/>
      <c r="G30" s="36">
        <f t="shared" si="0"/>
        <v>0</v>
      </c>
      <c r="N30" s="37"/>
      <c r="O30" s="2"/>
      <c r="P30" s="42">
        <f>$O$30*P15</f>
        <v>0</v>
      </c>
      <c r="Q30" s="35">
        <f>$O$30*Q15</f>
        <v>0</v>
      </c>
      <c r="R30" s="35">
        <f>$O$30*R15</f>
        <v>0</v>
      </c>
      <c r="S30" s="36">
        <f>$O$30*S15</f>
        <v>0</v>
      </c>
      <c r="T30" s="36">
        <f t="shared" si="7"/>
        <v>0</v>
      </c>
      <c r="U30" s="37">
        <f t="shared" si="5"/>
        <v>0</v>
      </c>
      <c r="V30" s="37">
        <f t="shared" si="6"/>
        <v>0</v>
      </c>
      <c r="W30" s="37"/>
      <c r="X30" s="37"/>
    </row>
    <row r="31" spans="3:24" x14ac:dyDescent="0.25">
      <c r="C31" s="2"/>
      <c r="D31" s="3"/>
      <c r="E31" s="3"/>
      <c r="F31" s="4"/>
      <c r="G31" s="36">
        <f t="shared" si="0"/>
        <v>0</v>
      </c>
      <c r="N31" s="37" t="s">
        <v>22</v>
      </c>
      <c r="O31" s="2"/>
      <c r="P31" s="42">
        <f>$O$31*P16</f>
        <v>0</v>
      </c>
      <c r="Q31" s="35">
        <f>$O$31*Q16</f>
        <v>0</v>
      </c>
      <c r="R31" s="35">
        <f>$O$31*R16</f>
        <v>0</v>
      </c>
      <c r="S31" s="36">
        <f>$O$31*S16</f>
        <v>0</v>
      </c>
      <c r="T31" s="36">
        <f t="shared" si="7"/>
        <v>0</v>
      </c>
      <c r="U31" s="37">
        <f t="shared" si="5"/>
        <v>0</v>
      </c>
      <c r="V31" s="37">
        <f t="shared" si="6"/>
        <v>0</v>
      </c>
      <c r="W31" s="37"/>
      <c r="X31" s="37"/>
    </row>
    <row r="32" spans="3:24" ht="15.75" thickBot="1" x14ac:dyDescent="0.3">
      <c r="C32" s="5"/>
      <c r="D32" s="6"/>
      <c r="E32" s="6"/>
      <c r="F32" s="7"/>
      <c r="G32" s="36">
        <f t="shared" si="0"/>
        <v>0</v>
      </c>
      <c r="N32" s="37" t="s">
        <v>23</v>
      </c>
      <c r="O32" s="2"/>
      <c r="P32" s="42">
        <f>$O$32*P17</f>
        <v>0</v>
      </c>
      <c r="Q32" s="35">
        <f>$O$32*Q17</f>
        <v>0</v>
      </c>
      <c r="R32" s="35">
        <f>$O$32*R17</f>
        <v>0</v>
      </c>
      <c r="S32" s="36">
        <f>$O$32*S17</f>
        <v>0</v>
      </c>
      <c r="T32" s="36">
        <f t="shared" si="7"/>
        <v>0</v>
      </c>
      <c r="U32" s="37">
        <f t="shared" si="5"/>
        <v>0</v>
      </c>
      <c r="V32" s="37">
        <f t="shared" si="6"/>
        <v>0</v>
      </c>
      <c r="W32" s="37"/>
      <c r="X32" s="37"/>
    </row>
    <row r="33" spans="3:24" ht="15.75" thickBot="1" x14ac:dyDescent="0.3">
      <c r="C33" s="51">
        <f>SUM(C5:C32)</f>
        <v>0</v>
      </c>
      <c r="D33" s="49">
        <f>SUM(D5:D32)</f>
        <v>0</v>
      </c>
      <c r="E33" s="49">
        <f>SUM(E5:E32)</f>
        <v>0</v>
      </c>
      <c r="F33" s="49">
        <f>SUM(F5:F32)</f>
        <v>0</v>
      </c>
      <c r="G33" s="50">
        <f>SUM(G5:G32)</f>
        <v>0</v>
      </c>
      <c r="N33" s="43"/>
      <c r="O33" s="5"/>
      <c r="P33" s="42">
        <f>$O$33*P18</f>
        <v>0</v>
      </c>
      <c r="Q33" s="35">
        <f>$O$33*Q18</f>
        <v>0</v>
      </c>
      <c r="R33" s="35">
        <f>$O$33*R18</f>
        <v>0</v>
      </c>
      <c r="S33" s="36">
        <f>$O$33*S18</f>
        <v>0</v>
      </c>
      <c r="T33" s="36">
        <f t="shared" si="7"/>
        <v>0</v>
      </c>
      <c r="U33" s="37">
        <f t="shared" si="5"/>
        <v>0</v>
      </c>
      <c r="V33" s="37">
        <f t="shared" si="6"/>
        <v>0</v>
      </c>
      <c r="W33" s="37"/>
      <c r="X33" s="37"/>
    </row>
    <row r="34" spans="3:24" ht="15.75" thickBot="1" x14ac:dyDescent="0.3">
      <c r="N34" s="61" t="s">
        <v>17</v>
      </c>
      <c r="O34" s="62"/>
      <c r="P34" s="51">
        <f>SUM(P20:P33)</f>
        <v>0</v>
      </c>
      <c r="Q34" s="49">
        <f>SUM(Q20:Q33)</f>
        <v>0</v>
      </c>
      <c r="R34" s="49">
        <f>SUM(R20:R33)</f>
        <v>0</v>
      </c>
      <c r="S34" s="52">
        <f>SUM(S20:S33)</f>
        <v>0</v>
      </c>
      <c r="T34" s="49">
        <f>SUM(T20:T33)</f>
        <v>0</v>
      </c>
      <c r="U34" s="50"/>
      <c r="V34" s="50"/>
      <c r="W34" s="50"/>
      <c r="X34" s="50"/>
    </row>
  </sheetData>
  <mergeCells count="4">
    <mergeCell ref="J4:K4"/>
    <mergeCell ref="J5:K5"/>
    <mergeCell ref="J6:K6"/>
    <mergeCell ref="N34:O3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Tintěra Tomáš</dc:creator>
  <cp:lastModifiedBy>Tomáš Tintěra</cp:lastModifiedBy>
  <dcterms:created xsi:type="dcterms:W3CDTF">2019-11-05T11:44:36Z</dcterms:created>
  <dcterms:modified xsi:type="dcterms:W3CDTF">2019-12-08T19:01:00Z</dcterms:modified>
</cp:coreProperties>
</file>