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28272F9-A5CF-4EBB-91CD-2695BF4F8E8E}" xr6:coauthVersionLast="47" xr6:coauthVersionMax="47" xr10:uidLastSave="{00000000-0000-0000-0000-000000000000}"/>
  <bookViews>
    <workbookView xWindow="-120" yWindow="-120" windowWidth="20730" windowHeight="1104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37" i="1"/>
  <c r="C29" i="1"/>
  <c r="C28" i="1"/>
  <c r="C27" i="1"/>
  <c r="C26" i="1"/>
  <c r="C25" i="1"/>
  <c r="C30" i="1" s="1"/>
  <c r="D20" i="1"/>
  <c r="C52" i="1" l="1"/>
  <c r="C53" i="1"/>
  <c r="C54" i="1"/>
  <c r="C55" i="1"/>
  <c r="C56" i="1"/>
  <c r="C57" i="1"/>
  <c r="C58" i="1"/>
  <c r="C59" i="1"/>
  <c r="C60" i="1"/>
  <c r="C61" i="1"/>
  <c r="H47" i="1"/>
  <c r="C62" i="1" l="1"/>
</calcChain>
</file>

<file path=xl/sharedStrings.xml><?xml version="1.0" encoding="utf-8"?>
<sst xmlns="http://schemas.openxmlformats.org/spreadsheetml/2006/main" count="103" uniqueCount="92">
  <si>
    <t>Harga (H)</t>
  </si>
  <si>
    <t>Harga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</si>
  <si>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</si>
  <si>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</si>
  <si>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</si>
  <si>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</si>
  <si>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</si>
  <si>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</si>
  <si>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</si>
  <si>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</si>
  <si>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</si>
  <si>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Preferensi (Vi)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</si>
  <si>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</si>
  <si>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</si>
  <si>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</si>
  <si>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</si>
  <si>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</si>
  <si>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</si>
  <si>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</si>
  <si>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</si>
  <si>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</si>
  <si>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</si>
  <si>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</si>
  <si>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</si>
  <si>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</si>
  <si>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Toyota GR Supra</t>
  </si>
  <si>
    <t>Aston Martin</t>
  </si>
  <si>
    <t>BMW I8 Coupe</t>
  </si>
  <si>
    <t>Ferrari 488 GTB</t>
  </si>
  <si>
    <t>Lamborghini Aventador</t>
  </si>
  <si>
    <t>Mazda Mx</t>
  </si>
  <si>
    <t>McLaren</t>
  </si>
  <si>
    <t>Porsche</t>
  </si>
  <si>
    <t>Nissan GTR Skyline</t>
  </si>
  <si>
    <t>Audi TT Coupe</t>
  </si>
  <si>
    <t>Rp2.190,000,000</t>
  </si>
  <si>
    <t>Rp4.030,000,000</t>
  </si>
  <si>
    <t>Rp4.240,000,000</t>
  </si>
  <si>
    <t>Rp4.190,000,000</t>
  </si>
  <si>
    <t>Rp4.230,000,000</t>
  </si>
  <si>
    <t>Rp3.000,000,00</t>
  </si>
  <si>
    <t>Rp5 .190,000,00</t>
  </si>
  <si>
    <t>Rp4.800,000,000</t>
  </si>
  <si>
    <t>Rp4.050,000,000</t>
  </si>
  <si>
    <t>Rp4.700,000,00</t>
  </si>
  <si>
    <t>CC</t>
  </si>
  <si>
    <t>Speed</t>
  </si>
  <si>
    <t>189 km/jam</t>
  </si>
  <si>
    <t>196 km/jam</t>
  </si>
  <si>
    <t>179 km/jam</t>
  </si>
  <si>
    <t>180 km/jam</t>
  </si>
  <si>
    <t>189km/jam</t>
  </si>
  <si>
    <t>197 km/jam</t>
  </si>
  <si>
    <t>195 km/jam</t>
  </si>
  <si>
    <t>198 km/jam</t>
  </si>
  <si>
    <t>Berat</t>
  </si>
  <si>
    <t>113 kg</t>
  </si>
  <si>
    <t>153kg</t>
  </si>
  <si>
    <t>145 kg</t>
  </si>
  <si>
    <t>134 kg</t>
  </si>
  <si>
    <t>148 kg</t>
  </si>
  <si>
    <t>150 kg</t>
  </si>
  <si>
    <t>155kg</t>
  </si>
  <si>
    <t>160 kg</t>
  </si>
  <si>
    <t xml:space="preserve"> 40 Liter</t>
  </si>
  <si>
    <t>50 Liter</t>
  </si>
  <si>
    <t>53 Liter</t>
  </si>
  <si>
    <t xml:space="preserve"> 80 Liter</t>
  </si>
  <si>
    <t>65 Liter</t>
  </si>
  <si>
    <t>55 Liter</t>
  </si>
  <si>
    <t>70 Liter</t>
  </si>
  <si>
    <t>60 Liter</t>
  </si>
  <si>
    <t>40 Liter</t>
  </si>
  <si>
    <t>Kapasitas Bensin</t>
  </si>
  <si>
    <t>Kapasitas Tangki Bensin</t>
  </si>
  <si>
    <t>Vektor (Si)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</si>
  <si>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</si>
  <si>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</si>
  <si>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</si>
  <si>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</si>
  <si>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</si>
  <si>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</si>
  <si>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</si>
  <si>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</si>
  <si>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</si>
  <si>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</si>
  <si>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Speed KM/JAM</t>
  </si>
  <si>
    <t>Berat (KG)</t>
  </si>
  <si>
    <t>Kapasitas Tangki Bensin (ltr)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</si>
  <si>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V4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  <r>
      <rPr>
        <b/>
        <sz val="11"/>
        <color theme="1"/>
        <rFont val="Calibri"/>
        <family val="2"/>
        <scheme val="minor"/>
      </rPr>
      <t>0,1134669</t>
    </r>
  </si>
  <si>
    <t>SPK Pemilihan Mobil Sports</t>
  </si>
  <si>
    <t>merk mobil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</si>
</sst>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p&quot;* #,##0.00_-;\-&quot;Rp&quot;* #,##0.00_-;_-&quot;Rp&quot;* &quot;-&quot;??_-;_-@_-"/>
    <numFmt numFmtId="165" formatCode="_-* #,##0.00_-;\-* #,##0.00_-;_-* &quot;-&quot;??_-;_-@_-"/>
    <numFmt numFmtId="166" formatCode="_-* #,##0_-;\-* #,##0_-;_-* &quot;-&quot;??_-;_-@_-"/>
    <numFmt numFmtId="167" formatCode="_-&quot;Rp&quot;* #,##0_-;\-&quot;Rp&quot;* #,##0_-;_-&quot;Rp&quot;* &quot;-&quot;??_-;_-@_-"/>
    <numFmt numFmtId="168" formatCode="&quot;Rp&quot;#,##0;[Red]\-&quot;Rp&quot;#,##0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2" fontId="0" fillId="0" borderId="1" xfId="0" applyNumberFormat="1" applyBorder="1"/>
    <xf numFmtId="167" fontId="0" fillId="0" borderId="0" xfId="2" applyNumberFormat="1" applyFont="1" applyBorder="1"/>
    <xf numFmtId="166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3" applyBorder="1" applyAlignment="1">
      <alignment horizontal="center"/>
    </xf>
    <xf numFmtId="168" fontId="4" fillId="0" borderId="1" xfId="3" applyNumberFormat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2" fontId="4" fillId="0" borderId="1" xfId="3" applyNumberForma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2" fontId="6" fillId="0" borderId="0" xfId="0" applyNumberFormat="1" applyFont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3" applyBorder="1" applyAlignment="1">
      <alignment horizontal="left"/>
    </xf>
    <xf numFmtId="0" fontId="4" fillId="0" borderId="4" xfId="3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 2" xfId="3" xr:uid="{CC5C120D-5EAD-4233-B373-D55E775B03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1</xdr:col>
      <xdr:colOff>1480446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1</xdr:col>
      <xdr:colOff>1323777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H64"/>
  <sheetViews>
    <sheetView tabSelected="1" topLeftCell="A7" zoomScale="98" zoomScaleNormal="109" workbookViewId="0">
      <selection activeCell="B2" sqref="B2"/>
    </sheetView>
  </sheetViews>
  <sheetFormatPr defaultRowHeight="15"/>
  <cols>
    <col min="2" max="2" width="23.85546875" customWidth="1"/>
    <col min="3" max="3" width="15.5703125" bestFit="1" customWidth="1"/>
    <col min="4" max="4" width="19.5703125" bestFit="1" customWidth="1"/>
    <col min="5" max="5" width="20.42578125" bestFit="1" customWidth="1"/>
    <col min="6" max="6" width="16.7109375" customWidth="1"/>
    <col min="7" max="7" width="24.7109375" customWidth="1"/>
    <col min="8" max="8" width="20.28515625" customWidth="1"/>
    <col min="10" max="10" width="19.85546875" bestFit="1" customWidth="1"/>
  </cols>
  <sheetData>
    <row r="1" spans="2:7">
      <c r="B1" s="16" t="s">
        <v>90</v>
      </c>
      <c r="C1" s="16"/>
      <c r="D1" s="16"/>
      <c r="E1" s="16"/>
      <c r="F1" s="16"/>
      <c r="G1" s="16"/>
    </row>
    <row r="2" spans="2:7">
      <c r="B2" s="2" t="s">
        <v>91</v>
      </c>
      <c r="C2" s="2" t="s">
        <v>45</v>
      </c>
      <c r="D2" s="2" t="s">
        <v>0</v>
      </c>
      <c r="E2" s="2" t="s">
        <v>46</v>
      </c>
      <c r="F2" s="2" t="s">
        <v>55</v>
      </c>
      <c r="G2" s="2" t="s">
        <v>73</v>
      </c>
    </row>
    <row r="3" spans="2:7">
      <c r="B3" s="9" t="s">
        <v>25</v>
      </c>
      <c r="C3" s="9">
        <v>4990</v>
      </c>
      <c r="D3" s="10" t="s">
        <v>35</v>
      </c>
      <c r="E3" s="9" t="s">
        <v>47</v>
      </c>
      <c r="F3" s="9" t="s">
        <v>56</v>
      </c>
      <c r="G3" s="9" t="s">
        <v>64</v>
      </c>
    </row>
    <row r="4" spans="2:7">
      <c r="B4" s="9" t="s">
        <v>26</v>
      </c>
      <c r="C4" s="9">
        <v>5100</v>
      </c>
      <c r="D4" s="10" t="s">
        <v>36</v>
      </c>
      <c r="E4" s="9" t="s">
        <v>48</v>
      </c>
      <c r="F4" s="9" t="s">
        <v>57</v>
      </c>
      <c r="G4" s="9" t="s">
        <v>65</v>
      </c>
    </row>
    <row r="5" spans="2:7">
      <c r="B5" s="9" t="s">
        <v>27</v>
      </c>
      <c r="C5" s="9">
        <v>5000</v>
      </c>
      <c r="D5" s="10" t="s">
        <v>37</v>
      </c>
      <c r="E5" s="9" t="s">
        <v>49</v>
      </c>
      <c r="F5" s="9" t="s">
        <v>58</v>
      </c>
      <c r="G5" s="9" t="s">
        <v>66</v>
      </c>
    </row>
    <row r="6" spans="2:7">
      <c r="B6" s="9" t="s">
        <v>28</v>
      </c>
      <c r="C6" s="9">
        <v>5050</v>
      </c>
      <c r="D6" s="10" t="s">
        <v>38</v>
      </c>
      <c r="E6" s="9" t="s">
        <v>50</v>
      </c>
      <c r="F6" s="9" t="s">
        <v>59</v>
      </c>
      <c r="G6" s="9" t="s">
        <v>67</v>
      </c>
    </row>
    <row r="7" spans="2:7">
      <c r="B7" s="9" t="s">
        <v>29</v>
      </c>
      <c r="C7" s="9">
        <v>5150</v>
      </c>
      <c r="D7" s="10" t="s">
        <v>39</v>
      </c>
      <c r="E7" s="9" t="s">
        <v>51</v>
      </c>
      <c r="F7" s="9" t="s">
        <v>60</v>
      </c>
      <c r="G7" s="9" t="s">
        <v>68</v>
      </c>
    </row>
    <row r="8" spans="2:7">
      <c r="B8" s="9" t="s">
        <v>30</v>
      </c>
      <c r="C8" s="9">
        <v>4200</v>
      </c>
      <c r="D8" s="10" t="s">
        <v>40</v>
      </c>
      <c r="E8" s="9" t="s">
        <v>49</v>
      </c>
      <c r="F8" s="9" t="s">
        <v>61</v>
      </c>
      <c r="G8" s="9" t="s">
        <v>69</v>
      </c>
    </row>
    <row r="9" spans="2:7">
      <c r="B9" s="9" t="s">
        <v>31</v>
      </c>
      <c r="C9" s="9">
        <v>4800</v>
      </c>
      <c r="D9" s="10" t="s">
        <v>41</v>
      </c>
      <c r="E9" s="9" t="s">
        <v>52</v>
      </c>
      <c r="F9" s="9" t="s">
        <v>58</v>
      </c>
      <c r="G9" s="9" t="s">
        <v>70</v>
      </c>
    </row>
    <row r="10" spans="2:7">
      <c r="B10" s="9" t="s">
        <v>32</v>
      </c>
      <c r="C10" s="9">
        <v>4900</v>
      </c>
      <c r="D10" s="10" t="s">
        <v>42</v>
      </c>
      <c r="E10" s="9" t="s">
        <v>53</v>
      </c>
      <c r="F10" s="9" t="s">
        <v>62</v>
      </c>
      <c r="G10" s="9" t="s">
        <v>71</v>
      </c>
    </row>
    <row r="11" spans="2:7">
      <c r="B11" s="9" t="s">
        <v>33</v>
      </c>
      <c r="C11" s="9">
        <v>5010</v>
      </c>
      <c r="D11" s="10" t="s">
        <v>43</v>
      </c>
      <c r="E11" s="9" t="s">
        <v>54</v>
      </c>
      <c r="F11" s="9" t="s">
        <v>58</v>
      </c>
      <c r="G11" s="9" t="s">
        <v>68</v>
      </c>
    </row>
    <row r="12" spans="2:7">
      <c r="B12" s="9" t="s">
        <v>34</v>
      </c>
      <c r="C12" s="9">
        <v>4800</v>
      </c>
      <c r="D12" s="10" t="s">
        <v>44</v>
      </c>
      <c r="E12" s="9" t="s">
        <v>47</v>
      </c>
      <c r="F12" s="9" t="s">
        <v>63</v>
      </c>
      <c r="G12" s="9" t="s">
        <v>72</v>
      </c>
    </row>
    <row r="14" spans="2:7">
      <c r="B14" s="19" t="s">
        <v>9</v>
      </c>
      <c r="C14" s="20"/>
      <c r="D14" s="21"/>
    </row>
    <row r="15" spans="2:7">
      <c r="B15" s="23" t="s">
        <v>45</v>
      </c>
      <c r="C15" s="24"/>
      <c r="D15" s="9">
        <v>8</v>
      </c>
    </row>
    <row r="16" spans="2:7">
      <c r="B16" s="23" t="s">
        <v>1</v>
      </c>
      <c r="C16" s="24"/>
      <c r="D16" s="9">
        <v>3</v>
      </c>
    </row>
    <row r="17" spans="2:4">
      <c r="B17" s="23" t="s">
        <v>46</v>
      </c>
      <c r="C17" s="24"/>
      <c r="D17" s="9">
        <v>7</v>
      </c>
    </row>
    <row r="18" spans="2:4">
      <c r="B18" s="23" t="s">
        <v>55</v>
      </c>
      <c r="C18" s="24"/>
      <c r="D18" s="9">
        <v>3</v>
      </c>
    </row>
    <row r="19" spans="2:4">
      <c r="B19" s="23" t="s">
        <v>74</v>
      </c>
      <c r="C19" s="24"/>
      <c r="D19" s="9">
        <v>7</v>
      </c>
    </row>
    <row r="20" spans="2:4">
      <c r="B20" s="22" t="s">
        <v>2</v>
      </c>
      <c r="C20" s="22"/>
      <c r="D20" s="11">
        <f>SUM(D15:D19)</f>
        <v>28</v>
      </c>
    </row>
    <row r="22" spans="2:4">
      <c r="B22" s="17"/>
      <c r="C22" s="17"/>
    </row>
    <row r="23" spans="2:4">
      <c r="B23" s="16"/>
      <c r="C23" s="16"/>
    </row>
    <row r="24" spans="2:4">
      <c r="B24" s="3" t="s">
        <v>9</v>
      </c>
      <c r="C24" s="3" t="s">
        <v>10</v>
      </c>
    </row>
    <row r="25" spans="2:4">
      <c r="B25" s="1" t="s">
        <v>3</v>
      </c>
      <c r="C25" s="9">
        <f>D15/D20</f>
        <v>0.2857142857142857</v>
      </c>
    </row>
    <row r="26" spans="2:4">
      <c r="B26" s="1" t="s">
        <v>4</v>
      </c>
      <c r="C26" s="9">
        <f>D16/D20</f>
        <v>0.10714285714285714</v>
      </c>
    </row>
    <row r="27" spans="2:4">
      <c r="B27" s="1" t="s">
        <v>5</v>
      </c>
      <c r="C27" s="9">
        <f>D17/D20</f>
        <v>0.25</v>
      </c>
    </row>
    <row r="28" spans="2:4">
      <c r="B28" s="1" t="s">
        <v>6</v>
      </c>
      <c r="C28" s="9">
        <f>D18/D20</f>
        <v>0.10714285714285714</v>
      </c>
    </row>
    <row r="29" spans="2:4">
      <c r="B29" s="1" t="s">
        <v>7</v>
      </c>
      <c r="C29" s="9">
        <f>D19/D20</f>
        <v>0.25</v>
      </c>
    </row>
    <row r="30" spans="2:4">
      <c r="B30" s="1" t="s">
        <v>8</v>
      </c>
      <c r="C30" s="1">
        <f>SUM(C25:C29)</f>
        <v>0.99999999999999989</v>
      </c>
    </row>
    <row r="33" spans="2:8">
      <c r="B33" s="17"/>
      <c r="C33" s="17"/>
      <c r="D33" s="17"/>
    </row>
    <row r="34" spans="2:8">
      <c r="B34" s="17"/>
      <c r="C34" s="17"/>
      <c r="D34" s="17"/>
    </row>
    <row r="35" spans="2:8">
      <c r="B35" s="17"/>
      <c r="C35" s="17"/>
      <c r="D35" s="17"/>
    </row>
    <row r="36" spans="2:8">
      <c r="B36" s="12" t="s">
        <v>75</v>
      </c>
      <c r="C36" s="12" t="s">
        <v>45</v>
      </c>
      <c r="D36" s="12" t="s">
        <v>1</v>
      </c>
      <c r="E36" s="12" t="s">
        <v>86</v>
      </c>
      <c r="F36" s="12" t="s">
        <v>87</v>
      </c>
      <c r="G36" s="12" t="s">
        <v>88</v>
      </c>
      <c r="H36" s="3" t="s">
        <v>12</v>
      </c>
    </row>
    <row r="37" spans="2:8">
      <c r="B37" s="9" t="s">
        <v>76</v>
      </c>
      <c r="C37" s="9">
        <v>4990</v>
      </c>
      <c r="D37" s="13">
        <v>219000000</v>
      </c>
      <c r="E37" s="9">
        <v>189</v>
      </c>
      <c r="F37" s="9">
        <v>113</v>
      </c>
      <c r="G37" s="9">
        <v>40</v>
      </c>
      <c r="H37" s="4">
        <f>(C37^-$C$25)*(D37^$C$26)*(E37^$C$27)*(F37^$C$28)*(G37^$C$29)</f>
        <v>10.632172047741445</v>
      </c>
    </row>
    <row r="38" spans="2:8">
      <c r="B38" s="9" t="s">
        <v>77</v>
      </c>
      <c r="C38" s="9">
        <v>5100</v>
      </c>
      <c r="D38" s="14">
        <v>4030000000</v>
      </c>
      <c r="E38" s="9">
        <v>196</v>
      </c>
      <c r="F38" s="9">
        <v>153</v>
      </c>
      <c r="G38" s="9">
        <v>50</v>
      </c>
      <c r="H38" s="4">
        <f t="shared" ref="H38:H46" si="0">(C38^-$C$25)*(D38^$C$26)*(E38^$C$27)*(F38^$C$28)*(G38^$C$29)</f>
        <v>15.91162967658015</v>
      </c>
    </row>
    <row r="39" spans="2:8">
      <c r="B39" s="9" t="s">
        <v>78</v>
      </c>
      <c r="C39" s="9">
        <v>5000</v>
      </c>
      <c r="D39" s="13">
        <v>4240000000</v>
      </c>
      <c r="E39" s="9">
        <v>179</v>
      </c>
      <c r="F39" s="9">
        <v>145</v>
      </c>
      <c r="G39" s="9">
        <v>53</v>
      </c>
      <c r="H39" s="4">
        <f t="shared" si="0"/>
        <v>15.867637860099586</v>
      </c>
    </row>
    <row r="40" spans="2:8">
      <c r="B40" s="9" t="s">
        <v>79</v>
      </c>
      <c r="C40" s="9">
        <v>5050</v>
      </c>
      <c r="D40" s="13">
        <v>4190000000</v>
      </c>
      <c r="E40" s="9">
        <v>180</v>
      </c>
      <c r="F40" s="9">
        <v>134</v>
      </c>
      <c r="G40" s="9">
        <v>80</v>
      </c>
      <c r="H40" s="4">
        <f t="shared" si="0"/>
        <v>17.392537969390194</v>
      </c>
    </row>
    <row r="41" spans="2:8">
      <c r="B41" s="9" t="s">
        <v>80</v>
      </c>
      <c r="C41" s="9">
        <v>5150</v>
      </c>
      <c r="D41" s="13">
        <v>4230000000</v>
      </c>
      <c r="E41" s="9">
        <v>189</v>
      </c>
      <c r="F41" s="9">
        <v>148</v>
      </c>
      <c r="G41" s="9">
        <v>65</v>
      </c>
      <c r="H41" s="4">
        <f t="shared" si="0"/>
        <v>16.817021939949196</v>
      </c>
    </row>
    <row r="42" spans="2:8">
      <c r="B42" s="9" t="s">
        <v>81</v>
      </c>
      <c r="C42" s="9">
        <v>4200</v>
      </c>
      <c r="D42" s="13">
        <v>3000000000</v>
      </c>
      <c r="E42" s="9">
        <v>179</v>
      </c>
      <c r="F42" s="9">
        <v>150</v>
      </c>
      <c r="G42" s="9">
        <v>55</v>
      </c>
      <c r="H42" s="4">
        <f t="shared" si="0"/>
        <v>16.279772469048314</v>
      </c>
    </row>
    <row r="43" spans="2:8">
      <c r="B43" s="9" t="s">
        <v>82</v>
      </c>
      <c r="C43" s="9">
        <v>4800</v>
      </c>
      <c r="D43" s="13">
        <v>519000000</v>
      </c>
      <c r="E43" s="9">
        <v>197</v>
      </c>
      <c r="F43" s="9">
        <v>145</v>
      </c>
      <c r="G43" s="9">
        <v>70</v>
      </c>
      <c r="H43" s="4">
        <f t="shared" si="0"/>
        <v>14.075081885710199</v>
      </c>
    </row>
    <row r="44" spans="2:8">
      <c r="B44" s="9" t="s">
        <v>83</v>
      </c>
      <c r="C44" s="9">
        <v>4900</v>
      </c>
      <c r="D44" s="13">
        <v>4800000000</v>
      </c>
      <c r="E44" s="9">
        <v>195</v>
      </c>
      <c r="F44" s="9">
        <v>155</v>
      </c>
      <c r="G44" s="9">
        <v>60</v>
      </c>
      <c r="H44" s="4">
        <f t="shared" si="0"/>
        <v>17.165599335375653</v>
      </c>
    </row>
    <row r="45" spans="2:8">
      <c r="B45" s="9" t="s">
        <v>84</v>
      </c>
      <c r="C45" s="9">
        <v>5010</v>
      </c>
      <c r="D45" s="13">
        <v>4050000000</v>
      </c>
      <c r="E45" s="9">
        <v>198</v>
      </c>
      <c r="F45" s="9">
        <v>145</v>
      </c>
      <c r="G45" s="9">
        <v>65</v>
      </c>
      <c r="H45" s="4">
        <f t="shared" si="0"/>
        <v>17.031130149555469</v>
      </c>
    </row>
    <row r="46" spans="2:8">
      <c r="B46" s="9" t="s">
        <v>85</v>
      </c>
      <c r="C46" s="9">
        <v>4800</v>
      </c>
      <c r="D46" s="13">
        <v>470000000</v>
      </c>
      <c r="E46" s="9">
        <v>189</v>
      </c>
      <c r="F46" s="9">
        <v>160</v>
      </c>
      <c r="G46" s="9">
        <v>40</v>
      </c>
      <c r="H46" s="4">
        <f t="shared" si="0"/>
        <v>12.110338782392567</v>
      </c>
    </row>
    <row r="47" spans="2:8">
      <c r="C47" s="5"/>
      <c r="E47" s="6"/>
      <c r="G47" s="7"/>
      <c r="H47" s="15">
        <f>SUM(H37:H46)</f>
        <v>153.28292211584281</v>
      </c>
    </row>
    <row r="48" spans="2:8">
      <c r="B48" s="17"/>
      <c r="C48" s="17"/>
    </row>
    <row r="49" spans="2:5">
      <c r="B49" s="17"/>
      <c r="C49" s="17"/>
    </row>
    <row r="50" spans="2:5">
      <c r="B50" s="17"/>
      <c r="C50" s="17"/>
    </row>
    <row r="51" spans="2:5">
      <c r="B51" s="12" t="s">
        <v>11</v>
      </c>
      <c r="C51" s="3" t="s">
        <v>14</v>
      </c>
    </row>
    <row r="52" spans="2:5">
      <c r="B52" s="9" t="s">
        <v>13</v>
      </c>
      <c r="C52" s="1">
        <f>H37/SUM($H$37:$H$46)</f>
        <v>6.9363056894924238E-2</v>
      </c>
    </row>
    <row r="53" spans="2:5">
      <c r="B53" s="9" t="s">
        <v>15</v>
      </c>
      <c r="C53" s="1">
        <f t="shared" ref="C53:C61" si="1">H38/SUM($H$37:$H$46)</f>
        <v>0.10380562594282365</v>
      </c>
    </row>
    <row r="54" spans="2:5">
      <c r="B54" s="9" t="s">
        <v>16</v>
      </c>
      <c r="C54" s="1">
        <f t="shared" si="1"/>
        <v>0.10351862843603475</v>
      </c>
    </row>
    <row r="55" spans="2:5">
      <c r="B55" s="9" t="s">
        <v>17</v>
      </c>
      <c r="C55" s="1">
        <f>H40/SUM($H$37:$H$46)</f>
        <v>0.11346689983014462</v>
      </c>
    </row>
    <row r="56" spans="2:5">
      <c r="B56" s="9" t="s">
        <v>18</v>
      </c>
      <c r="C56" s="1">
        <f t="shared" si="1"/>
        <v>0.10971230002543803</v>
      </c>
    </row>
    <row r="57" spans="2:5">
      <c r="B57" s="9" t="s">
        <v>19</v>
      </c>
      <c r="C57" s="1">
        <f t="shared" si="1"/>
        <v>0.10620734680896125</v>
      </c>
    </row>
    <row r="58" spans="2:5">
      <c r="B58" s="9" t="s">
        <v>20</v>
      </c>
      <c r="C58" s="1">
        <f t="shared" si="1"/>
        <v>9.1824201231452421E-2</v>
      </c>
    </row>
    <row r="59" spans="2:5">
      <c r="B59" s="9" t="s">
        <v>21</v>
      </c>
      <c r="C59" s="1">
        <f t="shared" si="1"/>
        <v>0.11198637851125279</v>
      </c>
    </row>
    <row r="60" spans="2:5">
      <c r="B60" s="9" t="s">
        <v>22</v>
      </c>
      <c r="C60" s="1">
        <f t="shared" si="1"/>
        <v>0.11110911714407609</v>
      </c>
    </row>
    <row r="61" spans="2:5">
      <c r="B61" s="9" t="s">
        <v>23</v>
      </c>
      <c r="C61" s="1">
        <f t="shared" si="1"/>
        <v>7.9006445174891943E-2</v>
      </c>
    </row>
    <row r="62" spans="2:5">
      <c r="B62" s="11" t="s">
        <v>24</v>
      </c>
      <c r="C62" s="8">
        <f>MAX(C52:C61)</f>
        <v>0.11346689983014462</v>
      </c>
    </row>
    <row r="64" spans="2:5">
      <c r="B64" s="18" t="s">
        <v>89</v>
      </c>
      <c r="C64" s="18"/>
      <c r="D64" s="18"/>
      <c r="E64" s="18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USER</cp:lastModifiedBy>
  <dcterms:created xsi:type="dcterms:W3CDTF">2023-10-24T09:41:55Z</dcterms:created>
  <dcterms:modified xsi:type="dcterms:W3CDTF">2023-11-01T10:49:46Z</dcterms:modified>
</cp:coreProperties>
</file>