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<sst xmlns="http://schemas.openxmlformats.org/spreadsheetml/2006/main" count="159" uniqueCount="80">
  <si>
    <t xml:space="preserve">Name:</t>
  </si>
  <si>
    <t xml:space="preserve">Table 1: Raw Data</t>
  </si>
  <si>
    <t xml:space="preserve">Table 2: Calculations</t>
  </si>
  <si>
    <r>
      <rPr>
        <b val="true"/>
        <sz val="12"/>
        <color rgb="FF000000"/>
        <rFont val="Times New Roman"/>
        <family val="0"/>
        <charset val="1"/>
      </rPr>
      <t xml:space="preserve">Item </t>
    </r>
    <r>
      <rPr>
        <b val="true"/>
        <sz val="12"/>
        <color rgb="FF000000"/>
        <rFont val="Symbol"/>
        <family val="0"/>
        <charset val="1"/>
      </rPr>
      <t xml:space="preserve">®</t>
    </r>
  </si>
  <si>
    <t xml:space="preserve">Damping level L</t>
  </si>
  <si>
    <r>
      <rPr>
        <b val="true"/>
        <sz val="12"/>
        <color rgb="FF000000"/>
        <rFont val="Symbol"/>
        <family val="0"/>
        <charset val="1"/>
      </rPr>
      <t xml:space="preserve">D</t>
    </r>
    <r>
      <rPr>
        <b val="true"/>
        <sz val="12"/>
        <color rgb="FF000000"/>
        <rFont val="Times New Roman"/>
        <family val="0"/>
        <charset val="1"/>
      </rPr>
      <t xml:space="preserve">L</t>
    </r>
  </si>
  <si>
    <t xml:space="preserve">Ellipse label</t>
  </si>
  <si>
    <t xml:space="preserve">Ellipse orient-ation</t>
  </si>
  <si>
    <t xml:space="preserve">No.of cycles timed (n)</t>
  </si>
  <si>
    <r>
      <rPr>
        <b val="true"/>
        <sz val="12"/>
        <color rgb="FF000000"/>
        <rFont val="Times New Roman"/>
        <family val="0"/>
        <charset val="1"/>
      </rPr>
      <t xml:space="preserve">T</t>
    </r>
    <r>
      <rPr>
        <b val="true"/>
        <vertAlign val="subscript"/>
        <sz val="12"/>
        <color rgb="FF000000"/>
        <rFont val="Times New Roman"/>
        <family val="0"/>
        <charset val="1"/>
      </rPr>
      <t xml:space="preserve">n</t>
    </r>
  </si>
  <si>
    <r>
      <rPr>
        <b val="true"/>
        <sz val="12"/>
        <color rgb="FF000000"/>
        <rFont val="Times New Roman"/>
        <family val="0"/>
        <charset val="1"/>
      </rPr>
      <t xml:space="preserve">D T</t>
    </r>
    <r>
      <rPr>
        <b val="true"/>
        <vertAlign val="subscript"/>
        <sz val="12"/>
        <color rgb="FF000000"/>
        <rFont val="Times New Roman"/>
        <family val="0"/>
        <charset val="1"/>
      </rPr>
      <t xml:space="preserve">n</t>
    </r>
  </si>
  <si>
    <t xml:space="preserve">T1 Test 1</t>
  </si>
  <si>
    <t xml:space="preserve">T1 Test 2</t>
  </si>
  <si>
    <t xml:space="preserve">T1 Test 3</t>
  </si>
  <si>
    <t xml:space="preserve">T1</t>
  </si>
  <si>
    <t xml:space="preserve">AB</t>
  </si>
  <si>
    <r>
      <rPr>
        <b val="true"/>
        <sz val="12"/>
        <color rgb="FF000000"/>
        <rFont val="Symbol"/>
        <family val="0"/>
        <charset val="1"/>
      </rPr>
      <t xml:space="preserve">D</t>
    </r>
    <r>
      <rPr>
        <b val="true"/>
        <sz val="12"/>
        <color rgb="FF000000"/>
        <rFont val="Times New Roman"/>
        <family val="0"/>
        <charset val="1"/>
      </rPr>
      <t xml:space="preserve">AB</t>
    </r>
  </si>
  <si>
    <t xml:space="preserve">CD</t>
  </si>
  <si>
    <r>
      <rPr>
        <b val="true"/>
        <sz val="12"/>
        <color rgb="FF000000"/>
        <rFont val="Symbol"/>
        <family val="0"/>
        <charset val="1"/>
      </rPr>
      <t xml:space="preserve">D</t>
    </r>
    <r>
      <rPr>
        <b val="true"/>
        <sz val="12"/>
        <color rgb="FF000000"/>
        <rFont val="Times New Roman"/>
        <family val="0"/>
        <charset val="1"/>
      </rPr>
      <t xml:space="preserve">CD</t>
    </r>
  </si>
  <si>
    <t xml:space="preserve">l (wire to plotting table dist)</t>
  </si>
  <si>
    <r>
      <rPr>
        <b val="true"/>
        <sz val="12"/>
        <color rgb="FF000000"/>
        <rFont val="Symbol"/>
        <family val="0"/>
        <charset val="1"/>
      </rPr>
      <t xml:space="preserve">D</t>
    </r>
    <r>
      <rPr>
        <b val="true"/>
        <sz val="12"/>
        <color rgb="FF000000"/>
        <rFont val="Times New Roman"/>
        <family val="0"/>
        <charset val="1"/>
      </rPr>
      <t xml:space="preserve">l</t>
    </r>
  </si>
  <si>
    <t xml:space="preserve">Periodic time T</t>
  </si>
  <si>
    <r>
      <rPr>
        <b val="true"/>
        <sz val="12"/>
        <color rgb="FF000000"/>
        <rFont val="Symbol"/>
        <family val="0"/>
        <charset val="1"/>
      </rPr>
      <t xml:space="preserve">D</t>
    </r>
    <r>
      <rPr>
        <b val="true"/>
        <sz val="12"/>
        <color rgb="FF000000"/>
        <rFont val="Times New Roman"/>
        <family val="0"/>
        <charset val="1"/>
      </rPr>
      <t xml:space="preserve">T</t>
    </r>
  </si>
  <si>
    <t xml:space="preserve">freq f</t>
  </si>
  <si>
    <r>
      <rPr>
        <b val="true"/>
        <sz val="12"/>
        <color rgb="FF000000"/>
        <rFont val="Symbol"/>
        <family val="0"/>
        <charset val="1"/>
      </rPr>
      <t xml:space="preserve">D</t>
    </r>
    <r>
      <rPr>
        <b val="true"/>
        <sz val="12"/>
        <color rgb="FF000000"/>
        <rFont val="Times New Roman"/>
        <family val="0"/>
        <charset val="1"/>
      </rPr>
      <t xml:space="preserve">f</t>
    </r>
  </si>
  <si>
    <r>
      <rPr>
        <b val="true"/>
        <sz val="12"/>
        <color rgb="FF000000"/>
        <rFont val="Times New Roman"/>
        <family val="0"/>
        <charset val="1"/>
      </rPr>
      <t xml:space="preserve">angular velocity </t>
    </r>
    <r>
      <rPr>
        <b val="true"/>
        <sz val="12"/>
        <color rgb="FF000000"/>
        <rFont val="Symbol"/>
        <family val="0"/>
        <charset val="1"/>
      </rPr>
      <t xml:space="preserve">w</t>
    </r>
    <r>
      <rPr>
        <b val="true"/>
        <sz val="12"/>
        <color rgb="FF000000"/>
        <rFont val="Times New Roman"/>
        <family val="0"/>
        <charset val="1"/>
      </rPr>
      <t xml:space="preserve"> </t>
    </r>
  </si>
  <si>
    <t xml:space="preserve">Dw</t>
  </si>
  <si>
    <r>
      <rPr>
        <b val="true"/>
        <sz val="12"/>
        <color rgb="FF000000"/>
        <rFont val="Symbol"/>
        <family val="0"/>
        <charset val="1"/>
      </rPr>
      <t xml:space="preserve">q</t>
    </r>
    <r>
      <rPr>
        <b val="true"/>
        <vertAlign val="subscript"/>
        <sz val="12"/>
        <color rgb="FF000000"/>
        <rFont val="Times New Roman"/>
        <family val="0"/>
        <charset val="1"/>
      </rPr>
      <t xml:space="preserve">0</t>
    </r>
  </si>
  <si>
    <r>
      <rPr>
        <b val="true"/>
        <sz val="12"/>
        <color rgb="FF000000"/>
        <rFont val="Symbol"/>
        <family val="0"/>
        <charset val="1"/>
      </rPr>
      <t xml:space="preserve">Dq</t>
    </r>
    <r>
      <rPr>
        <b val="true"/>
        <vertAlign val="subscript"/>
        <sz val="12"/>
        <color rgb="FF000000"/>
        <rFont val="Times New Roman"/>
        <family val="0"/>
        <charset val="1"/>
      </rPr>
      <t xml:space="preserve">0</t>
    </r>
  </si>
  <si>
    <t xml:space="preserve">AB/CD</t>
  </si>
  <si>
    <r>
      <rPr>
        <b val="true"/>
        <sz val="12"/>
        <color rgb="FF000000"/>
        <rFont val="Symbol"/>
        <family val="0"/>
        <charset val="1"/>
      </rPr>
      <t xml:space="preserve">D</t>
    </r>
    <r>
      <rPr>
        <b val="true"/>
        <sz val="12"/>
        <color rgb="FF000000"/>
        <rFont val="Times New Roman"/>
        <family val="0"/>
        <charset val="1"/>
      </rPr>
      <t xml:space="preserve">(AB/CD)</t>
    </r>
  </si>
  <si>
    <t xml:space="preserve">arcsin(AB/CD)</t>
  </si>
  <si>
    <t xml:space="preserve">D arcsin(AB/CD)</t>
  </si>
  <si>
    <t xml:space="preserve">Φ</t>
  </si>
  <si>
    <t xml:space="preserve">TAN(Φ)</t>
  </si>
  <si>
    <r>
      <rPr>
        <b val="true"/>
        <sz val="12"/>
        <color rgb="FF000000"/>
        <rFont val="Times New Roman"/>
        <family val="0"/>
        <charset val="1"/>
      </rPr>
      <t xml:space="preserve">units </t>
    </r>
    <r>
      <rPr>
        <b val="true"/>
        <sz val="12"/>
        <color rgb="FF000000"/>
        <rFont val="Symbol"/>
        <family val="0"/>
        <charset val="1"/>
      </rPr>
      <t xml:space="preserve">®</t>
    </r>
  </si>
  <si>
    <t xml:space="preserve">sec</t>
  </si>
  <si>
    <t xml:space="preserve">sec^(-1)</t>
  </si>
  <si>
    <t xml:space="preserve">rad sec^(-1)</t>
  </si>
  <si>
    <t xml:space="preserve">rad</t>
  </si>
  <si>
    <t xml:space="preserve">-</t>
  </si>
  <si>
    <t xml:space="preserve">mm</t>
  </si>
  <si>
    <t xml:space="preserve">cm</t>
  </si>
  <si>
    <t xml:space="preserve">m</t>
  </si>
  <si>
    <r>
      <rPr>
        <b val="true"/>
        <sz val="12"/>
        <color rgb="FF000000"/>
        <rFont val="Times New Roman"/>
        <family val="0"/>
        <charset val="1"/>
      </rPr>
      <t xml:space="preserve">Formula </t>
    </r>
    <r>
      <rPr>
        <b val="true"/>
        <sz val="12"/>
        <color rgb="FF000000"/>
        <rFont val="Symbol"/>
        <family val="0"/>
        <charset val="1"/>
      </rPr>
      <t xml:space="preserve">®</t>
    </r>
  </si>
  <si>
    <t xml:space="preserve">Low (12)</t>
  </si>
  <si>
    <t xml:space="preserve">right</t>
  </si>
  <si>
    <t xml:space="preserve">Fig1</t>
  </si>
  <si>
    <t xml:space="preserve">Fig2</t>
  </si>
  <si>
    <t xml:space="preserve">Fig3</t>
  </si>
  <si>
    <t xml:space="preserve">Fig4</t>
  </si>
  <si>
    <t xml:space="preserve">Fig5</t>
  </si>
  <si>
    <t xml:space="preserve">Fig6</t>
  </si>
  <si>
    <t xml:space="preserve">left</t>
  </si>
  <si>
    <t xml:space="preserve">Fig7</t>
  </si>
  <si>
    <t xml:space="preserve">Fig8</t>
  </si>
  <si>
    <t xml:space="preserve">Fig9</t>
  </si>
  <si>
    <t xml:space="preserve">Fig10</t>
  </si>
  <si>
    <t xml:space="preserve">Medium (27)</t>
  </si>
  <si>
    <t xml:space="preserve">Fig11</t>
  </si>
  <si>
    <t xml:space="preserve">/</t>
  </si>
  <si>
    <t xml:space="preserve">Fig12</t>
  </si>
  <si>
    <t xml:space="preserve">Fig13</t>
  </si>
  <si>
    <t xml:space="preserve">Fig14</t>
  </si>
  <si>
    <t xml:space="preserve">Fig15</t>
  </si>
  <si>
    <t xml:space="preserve">Fig16</t>
  </si>
  <si>
    <t xml:space="preserve">Fig17</t>
  </si>
  <si>
    <t xml:space="preserve">Fig18</t>
  </si>
  <si>
    <t xml:space="preserve">Fig19</t>
  </si>
  <si>
    <t xml:space="preserve">Fig20</t>
  </si>
  <si>
    <t xml:space="preserve">High (37)</t>
  </si>
  <si>
    <t xml:space="preserve">Fig21</t>
  </si>
  <si>
    <t xml:space="preserve">Fig22</t>
  </si>
  <si>
    <t xml:space="preserve">Fig23</t>
  </si>
  <si>
    <t xml:space="preserve">Fig24</t>
  </si>
  <si>
    <t xml:space="preserve">Fig25</t>
  </si>
  <si>
    <t xml:space="preserve">Fig26</t>
  </si>
  <si>
    <t xml:space="preserve">Fig27</t>
  </si>
  <si>
    <t xml:space="preserve">Fig28</t>
  </si>
  <si>
    <t xml:space="preserve">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</si>
</sst>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"/>
  </numFmts>
  <fonts count="9">
    <font>
      <sz val="12"/>
      <color rgb="FF000000"/>
      <name val="Times New Roma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  <charset val="1"/>
    </font>
    <font>
      <b val="true"/>
      <sz val="12"/>
      <color rgb="FF000000"/>
      <name val="Symbol"/>
      <family val="0"/>
      <charset val="1"/>
    </font>
    <font>
      <b val="true"/>
      <vertAlign val="subscript"/>
      <sz val="12"/>
      <color rgb="FF000000"/>
      <name val="Times New Roman"/>
      <family val="0"/>
      <charset val="1"/>
    </font>
    <font>
      <b val="true"/>
      <sz val="12"/>
      <color rgb="FF000000"/>
      <name val="Noto Sans Symbols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low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Sheet1!$Y$7:$Y$16</c:f>
              <c:numCache>
                <c:formatCode>General</c:formatCode>
                <c:ptCount val="10"/>
                <c:pt idx="0">
                  <c:v>1.98897920455194</c:v>
                </c:pt>
                <c:pt idx="1">
                  <c:v>2.30914564762205</c:v>
                </c:pt>
                <c:pt idx="2">
                  <c:v>2.65337217364003</c:v>
                </c:pt>
                <c:pt idx="3">
                  <c:v>2.99199300341885</c:v>
                </c:pt>
                <c:pt idx="4">
                  <c:v>3.19592335054913</c:v>
                </c:pt>
                <c:pt idx="5">
                  <c:v>3.26908704848053</c:v>
                </c:pt>
                <c:pt idx="6">
                  <c:v>3.3564024076814</c:v>
                </c:pt>
                <c:pt idx="7">
                  <c:v>3.49648598062303</c:v>
                </c:pt>
                <c:pt idx="8">
                  <c:v>3.65726734992991</c:v>
                </c:pt>
                <c:pt idx="9">
                  <c:v>4.00457954568489</c:v>
                </c:pt>
              </c:numCache>
            </c:numRef>
          </c:xVal>
          <c:yVal>
            <c:numRef>
              <c:f>Sheet1!$AA$7:$AA$16</c:f>
              <c:numCache>
                <c:formatCode>General</c:formatCode>
                <c:ptCount val="10"/>
                <c:pt idx="0">
                  <c:v>1.40290040354452</c:v>
                </c:pt>
                <c:pt idx="1">
                  <c:v>1.4258349304034</c:v>
                </c:pt>
                <c:pt idx="2">
                  <c:v>1.46074553368493</c:v>
                </c:pt>
                <c:pt idx="3">
                  <c:v>1.48934428248903</c:v>
                </c:pt>
                <c:pt idx="4">
                  <c:v>1.49948886200961</c:v>
                </c:pt>
                <c:pt idx="5">
                  <c:v>1.50085804213486</c:v>
                </c:pt>
                <c:pt idx="6">
                  <c:v>1.50085804213486</c:v>
                </c:pt>
                <c:pt idx="7">
                  <c:v>1.49602958895351</c:v>
                </c:pt>
                <c:pt idx="8">
                  <c:v>1.4784669920633</c:v>
                </c:pt>
                <c:pt idx="9">
                  <c:v>1.43087165622078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medium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Sheet1!$Y$17:$Y$26</c:f>
              <c:numCache>
                <c:formatCode>General</c:formatCode>
                <c:ptCount val="10"/>
                <c:pt idx="0">
                  <c:v>1.96718387826537</c:v>
                </c:pt>
                <c:pt idx="1">
                  <c:v>2.29564680569221</c:v>
                </c:pt>
                <c:pt idx="2">
                  <c:v>2.61472547115255</c:v>
                </c:pt>
                <c:pt idx="3">
                  <c:v>2.97499304317215</c:v>
                </c:pt>
                <c:pt idx="4">
                  <c:v>3.12130417644291</c:v>
                </c:pt>
                <c:pt idx="5">
                  <c:v>3.28618478408974</c:v>
                </c:pt>
                <c:pt idx="6">
                  <c:v>3.3853369111959</c:v>
                </c:pt>
                <c:pt idx="7">
                  <c:v>3.52789742121257</c:v>
                </c:pt>
                <c:pt idx="8">
                  <c:v>3.66366490214553</c:v>
                </c:pt>
                <c:pt idx="9">
                  <c:v>4.03026639331596</c:v>
                </c:pt>
              </c:numCache>
            </c:numRef>
          </c:xVal>
          <c:yVal>
            <c:numRef>
              <c:f>Sheet1!$AA$17:$AA$26</c:f>
              <c:numCache>
                <c:formatCode>General</c:formatCode>
                <c:ptCount val="10"/>
                <c:pt idx="0">
                  <c:v>1.38851072802804</c:v>
                </c:pt>
                <c:pt idx="1">
                  <c:v>1.40960541235665</c:v>
                </c:pt>
                <c:pt idx="2">
                  <c:v>1.42989232052369</c:v>
                </c:pt>
                <c:pt idx="3">
                  <c:v>1.44448820973166</c:v>
                </c:pt>
                <c:pt idx="4">
                  <c:v>1.44448820973166</c:v>
                </c:pt>
                <c:pt idx="5">
                  <c:v>1.44328676857966</c:v>
                </c:pt>
                <c:pt idx="6">
                  <c:v>1.43996893072084</c:v>
                </c:pt>
                <c:pt idx="7">
                  <c:v>1.43373015248471</c:v>
                </c:pt>
                <c:pt idx="8">
                  <c:v>1.41698217656186</c:v>
                </c:pt>
                <c:pt idx="9">
                  <c:v>1.37624436117626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high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Sheet1!$Y$27:$Y$34</c:f>
              <c:numCache>
                <c:formatCode>General</c:formatCode>
                <c:ptCount val="8"/>
                <c:pt idx="0">
                  <c:v>1.97150464611848</c:v>
                </c:pt>
                <c:pt idx="1">
                  <c:v>2.3108441732915</c:v>
                </c:pt>
                <c:pt idx="2">
                  <c:v>2.99199300341885</c:v>
                </c:pt>
                <c:pt idx="3">
                  <c:v>3.15104579096268</c:v>
                </c:pt>
                <c:pt idx="4">
                  <c:v>3.34567907730542</c:v>
                </c:pt>
                <c:pt idx="5">
                  <c:v>3.5101593894858</c:v>
                </c:pt>
                <c:pt idx="6">
                  <c:v>3.67437737261964</c:v>
                </c:pt>
                <c:pt idx="7">
                  <c:v>3.99693721830762</c:v>
                </c:pt>
              </c:numCache>
            </c:numRef>
          </c:xVal>
          <c:yVal>
            <c:numRef>
              <c:f>Sheet1!$AA$27:$AA$34</c:f>
              <c:numCache>
                <c:formatCode>General</c:formatCode>
                <c:ptCount val="8"/>
                <c:pt idx="0">
                  <c:v>1.37340076694502</c:v>
                </c:pt>
                <c:pt idx="1">
                  <c:v>1.39252886849566</c:v>
                </c:pt>
                <c:pt idx="2">
                  <c:v>1.4069881311511</c:v>
                </c:pt>
                <c:pt idx="3">
                  <c:v>1.40496922343279</c:v>
                </c:pt>
                <c:pt idx="4">
                  <c:v>1.39712512845332</c:v>
                </c:pt>
                <c:pt idx="5">
                  <c:v>1.38601271082507</c:v>
                </c:pt>
                <c:pt idx="6">
                  <c:v>1.37243458367078</c:v>
                </c:pt>
                <c:pt idx="7">
                  <c:v>1.33156472683124</c:v>
                </c:pt>
              </c:numCache>
            </c:numRef>
          </c:yVal>
          <c:smooth val="0"/>
        </c:ser>
        <c:axId val="1645478"/>
        <c:axId val="53612835"/>
      </c:scatterChart>
      <c:valAx>
        <c:axId val="164547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612835"/>
        <c:crosses val="autoZero"/>
        <c:crossBetween val="midCat"/>
      </c:valAx>
      <c:valAx>
        <c:axId val="536128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454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low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Sheet1!$Y$7:$Y$16</c:f>
              <c:numCache>
                <c:formatCode>General</c:formatCode>
                <c:ptCount val="10"/>
                <c:pt idx="0">
                  <c:v>1.98897920455194</c:v>
                </c:pt>
                <c:pt idx="1">
                  <c:v>2.30914564762205</c:v>
                </c:pt>
                <c:pt idx="2">
                  <c:v>2.65337217364003</c:v>
                </c:pt>
                <c:pt idx="3">
                  <c:v>2.99199300341885</c:v>
                </c:pt>
                <c:pt idx="4">
                  <c:v>3.19592335054913</c:v>
                </c:pt>
                <c:pt idx="5">
                  <c:v>3.26908704848053</c:v>
                </c:pt>
                <c:pt idx="6">
                  <c:v>3.3564024076814</c:v>
                </c:pt>
                <c:pt idx="7">
                  <c:v>3.49648598062303</c:v>
                </c:pt>
                <c:pt idx="8">
                  <c:v>3.65726734992991</c:v>
                </c:pt>
                <c:pt idx="9">
                  <c:v>4.00457954568489</c:v>
                </c:pt>
              </c:numCache>
            </c:numRef>
          </c:xVal>
          <c:yVal>
            <c:numRef>
              <c:f>Sheet1!$AG$7:$AG$16</c:f>
              <c:numCache>
                <c:formatCode>General</c:formatCode>
                <c:ptCount val="10"/>
                <c:pt idx="0">
                  <c:v>-0.287857262441932</c:v>
                </c:pt>
                <c:pt idx="1">
                  <c:v>-0.425096570321583</c:v>
                </c:pt>
                <c:pt idx="2">
                  <c:v>-0.559056693355372</c:v>
                </c:pt>
                <c:pt idx="3">
                  <c:v>-0.947990374636609</c:v>
                </c:pt>
                <c:pt idx="4">
                  <c:v>-1.22578442848619</c:v>
                </c:pt>
                <c:pt idx="5">
                  <c:v>-1.39301330104043</c:v>
                </c:pt>
                <c:pt idx="6">
                  <c:v>-1.82255284655807</c:v>
                </c:pt>
                <c:pt idx="7">
                  <c:v>-1.84534809660246</c:v>
                </c:pt>
                <c:pt idx="8">
                  <c:v>-2.23934479259976</c:v>
                </c:pt>
                <c:pt idx="9">
                  <c:v>-2.56427934104903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medium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Sheet1!$Y$17:$Y$26</c:f>
              <c:numCache>
                <c:formatCode>General</c:formatCode>
                <c:ptCount val="10"/>
                <c:pt idx="0">
                  <c:v>1.96718387826537</c:v>
                </c:pt>
                <c:pt idx="1">
                  <c:v>2.29564680569221</c:v>
                </c:pt>
                <c:pt idx="2">
                  <c:v>2.61472547115255</c:v>
                </c:pt>
                <c:pt idx="3">
                  <c:v>2.97499304317215</c:v>
                </c:pt>
                <c:pt idx="4">
                  <c:v>3.12130417644291</c:v>
                </c:pt>
                <c:pt idx="5">
                  <c:v>3.28618478408974</c:v>
                </c:pt>
                <c:pt idx="6">
                  <c:v>3.3853369111959</c:v>
                </c:pt>
                <c:pt idx="7">
                  <c:v>3.52789742121257</c:v>
                </c:pt>
                <c:pt idx="8">
                  <c:v>3.66366490214553</c:v>
                </c:pt>
                <c:pt idx="9">
                  <c:v>4.03026639331596</c:v>
                </c:pt>
              </c:numCache>
            </c:numRef>
          </c:xVal>
          <c:yVal>
            <c:numRef>
              <c:f>Sheet1!$AG$17:$AG$26</c:f>
              <c:numCache>
                <c:formatCode>General</c:formatCode>
                <c:ptCount val="10"/>
                <c:pt idx="0">
                  <c:v>-0.499814424823502</c:v>
                </c:pt>
                <c:pt idx="1">
                  <c:v>-0.676434067396202</c:v>
                </c:pt>
                <c:pt idx="2">
                  <c:v>-0.867031411781255</c:v>
                </c:pt>
                <c:pt idx="3">
                  <c:v>-1.21253510828228</c:v>
                </c:pt>
                <c:pt idx="4">
                  <c:v>-1.29388623213674</c:v>
                </c:pt>
                <c:pt idx="5">
                  <c:v>-1.41049660051958</c:v>
                </c:pt>
                <c:pt idx="6">
                  <c:v>-1.85270463924592</c:v>
                </c:pt>
                <c:pt idx="7">
                  <c:v>-2.00573341610423</c:v>
                </c:pt>
                <c:pt idx="8">
                  <c:v>-2.06605676997281</c:v>
                </c:pt>
                <c:pt idx="9">
                  <c:v>-2.29539050836781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high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Sheet1!$Y$26:$Y$34</c:f>
              <c:numCache>
                <c:formatCode>General</c:formatCode>
                <c:ptCount val="9"/>
                <c:pt idx="0">
                  <c:v>4.03026639331596</c:v>
                </c:pt>
                <c:pt idx="1">
                  <c:v>1.97150464611848</c:v>
                </c:pt>
                <c:pt idx="2">
                  <c:v>2.3108441732915</c:v>
                </c:pt>
                <c:pt idx="3">
                  <c:v>2.99199300341885</c:v>
                </c:pt>
                <c:pt idx="4">
                  <c:v>3.15104579096268</c:v>
                </c:pt>
                <c:pt idx="5">
                  <c:v>3.34567907730542</c:v>
                </c:pt>
                <c:pt idx="6">
                  <c:v>3.5101593894858</c:v>
                </c:pt>
                <c:pt idx="7">
                  <c:v>3.67437737261964</c:v>
                </c:pt>
                <c:pt idx="8">
                  <c:v>3.99693721830762</c:v>
                </c:pt>
              </c:numCache>
            </c:numRef>
          </c:xVal>
          <c:yVal>
            <c:numRef>
              <c:f>Sheet1!$AG$26:$AG$34</c:f>
              <c:numCache>
                <c:formatCode>General</c:formatCode>
                <c:ptCount val="9"/>
                <c:pt idx="0">
                  <c:v>-2.29539050836781</c:v>
                </c:pt>
                <c:pt idx="1">
                  <c:v>-0.624880057761309</c:v>
                </c:pt>
                <c:pt idx="2">
                  <c:v>-0.791931909933221</c:v>
                </c:pt>
                <c:pt idx="3">
                  <c:v>-1.24153359105479</c:v>
                </c:pt>
                <c:pt idx="4">
                  <c:v>-1.31133062027283</c:v>
                </c:pt>
                <c:pt idx="5">
                  <c:v>-1.73319615096415</c:v>
                </c:pt>
                <c:pt idx="6">
                  <c:v>-1.8777083957073</c:v>
                </c:pt>
                <c:pt idx="7">
                  <c:v>-1.97453668605557</c:v>
                </c:pt>
                <c:pt idx="8">
                  <c:v>-2.19577497917247</c:v>
                </c:pt>
              </c:numCache>
            </c:numRef>
          </c:yVal>
          <c:smooth val="0"/>
        </c:ser>
        <c:axId val="49027657"/>
        <c:axId val="49669960"/>
      </c:scatterChart>
      <c:valAx>
        <c:axId val="49027657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669960"/>
        <c:crosses val="autoZero"/>
        <c:crossBetween val="midCat"/>
      </c:valAx>
      <c:valAx>
        <c:axId val="496699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0276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318960</xdr:colOff>
      <xdr:row>39</xdr:row>
      <xdr:rowOff>175680</xdr:rowOff>
    </xdr:from>
    <xdr:to>
      <xdr:col>14</xdr:col>
      <xdr:colOff>472320</xdr:colOff>
      <xdr:row>56</xdr:row>
      <xdr:rowOff>15120</xdr:rowOff>
    </xdr:to>
    <xdr:graphicFrame>
      <xdr:nvGraphicFramePr>
        <xdr:cNvPr id="0" name=""/>
        <xdr:cNvGraphicFramePr/>
      </xdr:nvGraphicFramePr>
      <xdr:xfrm>
        <a:off x="7634160" y="7988040"/>
        <a:ext cx="36050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111960</xdr:colOff>
      <xdr:row>39</xdr:row>
      <xdr:rowOff>78120</xdr:rowOff>
    </xdr:from>
    <xdr:to>
      <xdr:col>23</xdr:col>
      <xdr:colOff>642600</xdr:colOff>
      <xdr:row>55</xdr:row>
      <xdr:rowOff>117360</xdr:rowOff>
    </xdr:to>
    <xdr:graphicFrame>
      <xdr:nvGraphicFramePr>
        <xdr:cNvPr id="1" name=""/>
        <xdr:cNvGraphicFramePr/>
      </xdr:nvGraphicFramePr>
      <xdr:xfrm>
        <a:off x="11566080" y="7890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9"/>
  <sheetViews>
    <sheetView showFormulas="false" showGridLines="true" showRowColHeaders="true" showZeros="true" rightToLeft="false" tabSelected="true" showOutlineSymbols="true" defaultGridColor="true" view="normal" topLeftCell="N4" colorId="64" zoomScale="55" zoomScaleNormal="55" zoomScalePageLayoutView="100" workbookViewId="0">
      <selection pane="topLeft" activeCell="AK14" activeCellId="0" sqref="AK14"/>
    </sheetView>
  </sheetViews>
  <sheetFormatPr defaultRowHeight="15" zeroHeight="false" outlineLevelRow="0" outlineLevelCol="0"/>
  <cols>
    <col collapsed="false" customWidth="true" hidden="false" outlineLevel="0" max="1" min="1" style="0" width="10.65"/>
    <col collapsed="false" customWidth="true" hidden="false" outlineLevel="0" max="2" min="2" style="0" width="12.9"/>
    <col collapsed="false" customWidth="true" hidden="false" outlineLevel="0" max="3" min="3" style="0" width="7.89"/>
    <col collapsed="false" customWidth="true" hidden="false" outlineLevel="0" max="4" min="4" style="0" width="7"/>
    <col collapsed="false" customWidth="true" hidden="false" outlineLevel="0" max="5" min="5" style="0" width="17.94"/>
    <col collapsed="false" customWidth="true" hidden="false" outlineLevel="0" max="6" min="6" style="0" width="12.15"/>
    <col collapsed="false" customWidth="true" hidden="false" outlineLevel="0" max="11" min="7" style="0" width="9.11"/>
    <col collapsed="false" customWidth="true" hidden="false" outlineLevel="0" max="18" min="12" style="0" width="9"/>
    <col collapsed="false" customWidth="true" hidden="false" outlineLevel="0" max="19" min="19" style="0" width="10.33"/>
    <col collapsed="false" customWidth="true" hidden="false" outlineLevel="0" max="20" min="20" style="0" width="7"/>
    <col collapsed="false" customWidth="true" hidden="false" outlineLevel="0" max="21" min="21" style="0" width="9"/>
    <col collapsed="false" customWidth="true" hidden="false" outlineLevel="0" max="22" min="22" style="0" width="7.89"/>
    <col collapsed="false" customWidth="true" hidden="false" outlineLevel="0" max="23" min="23" style="0" width="7.29"/>
    <col collapsed="false" customWidth="true" hidden="false" outlineLevel="0" max="24" min="24" style="0" width="8.78"/>
    <col collapsed="false" customWidth="true" hidden="false" outlineLevel="0" max="26" min="25" style="0" width="10.66"/>
    <col collapsed="false" customWidth="true" hidden="false" outlineLevel="0" max="27" min="27" style="0" width="8"/>
    <col collapsed="false" customWidth="true" hidden="false" outlineLevel="0" max="29" min="28" style="0" width="9"/>
    <col collapsed="false" customWidth="true" hidden="false" outlineLevel="0" max="30" min="30" style="0" width="11.11"/>
    <col collapsed="false" customWidth="true" hidden="false" outlineLevel="0" max="31" min="31" style="0" width="17.75"/>
    <col collapsed="false" customWidth="true" hidden="false" outlineLevel="0" max="32" min="32" style="0" width="19.43"/>
    <col collapsed="false" customWidth="true" hidden="false" outlineLevel="0" max="33" min="33" style="0" width="14.02"/>
    <col collapsed="false" customWidth="true" hidden="false" outlineLevel="0" max="34" min="34" style="0" width="11.22"/>
    <col collapsed="false" customWidth="true" hidden="false" outlineLevel="0" max="35" min="35" style="0" width="17.39"/>
    <col collapsed="false" customWidth="true" hidden="false" outlineLevel="0" max="1025" min="36" style="0" width="11.22"/>
  </cols>
  <sheetData>
    <row r="1" customFormat="false" ht="15.75" hidden="false" customHeight="true" outlineLevel="0" collapsed="false">
      <c r="A1" s="1"/>
      <c r="B1" s="1"/>
      <c r="C1" s="1"/>
      <c r="D1" s="2"/>
      <c r="E1" s="2"/>
      <c r="F1" s="3"/>
      <c r="G1" s="4" t="s">
        <v>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6"/>
      <c r="U1" s="7"/>
      <c r="V1" s="4"/>
      <c r="W1" s="4"/>
      <c r="X1" s="4"/>
      <c r="Y1" s="4"/>
      <c r="Z1" s="4"/>
      <c r="AA1" s="8"/>
      <c r="AB1" s="8"/>
      <c r="AC1" s="8"/>
      <c r="AD1" s="8"/>
      <c r="AE1" s="4"/>
      <c r="AF1" s="4"/>
    </row>
    <row r="2" customFormat="false" ht="15" hidden="false" customHeight="false" outlineLevel="0" collapsed="false">
      <c r="A2" s="2"/>
      <c r="B2" s="2"/>
      <c r="C2" s="2"/>
      <c r="D2" s="2"/>
      <c r="E2" s="2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6"/>
      <c r="U2" s="7"/>
      <c r="V2" s="4"/>
      <c r="W2" s="4"/>
      <c r="X2" s="4"/>
      <c r="Y2" s="4"/>
      <c r="Z2" s="4"/>
      <c r="AA2" s="8"/>
      <c r="AB2" s="8"/>
      <c r="AC2" s="8"/>
      <c r="AD2" s="8"/>
      <c r="AE2" s="4"/>
      <c r="AF2" s="4"/>
    </row>
    <row r="3" customFormat="false" ht="15" hidden="false" customHeight="false" outlineLevel="0" collapsed="false">
      <c r="A3" s="2"/>
      <c r="B3" s="2"/>
      <c r="C3" s="2"/>
      <c r="D3" s="9" t="s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5"/>
      <c r="T3" s="6"/>
      <c r="U3" s="5" t="s">
        <v>2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customFormat="false" ht="41.65" hidden="false" customHeight="false" outlineLevel="0" collapsed="false">
      <c r="A4" s="10" t="s">
        <v>3</v>
      </c>
      <c r="B4" s="10" t="s">
        <v>4</v>
      </c>
      <c r="C4" s="11" t="s">
        <v>5</v>
      </c>
      <c r="D4" s="10" t="s">
        <v>6</v>
      </c>
      <c r="E4" s="10" t="s">
        <v>7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4" t="s">
        <v>14</v>
      </c>
      <c r="M4" s="13" t="s">
        <v>15</v>
      </c>
      <c r="N4" s="15" t="s">
        <v>16</v>
      </c>
      <c r="O4" s="13" t="s">
        <v>17</v>
      </c>
      <c r="P4" s="15" t="s">
        <v>18</v>
      </c>
      <c r="Q4" s="13" t="s">
        <v>19</v>
      </c>
      <c r="R4" s="15" t="s">
        <v>20</v>
      </c>
      <c r="S4" s="16"/>
      <c r="T4" s="17" t="s">
        <v>6</v>
      </c>
      <c r="U4" s="18" t="s">
        <v>21</v>
      </c>
      <c r="V4" s="15" t="s">
        <v>22</v>
      </c>
      <c r="W4" s="13" t="s">
        <v>23</v>
      </c>
      <c r="X4" s="15" t="s">
        <v>24</v>
      </c>
      <c r="Y4" s="13" t="s">
        <v>25</v>
      </c>
      <c r="Z4" s="14" t="s">
        <v>26</v>
      </c>
      <c r="AA4" s="19" t="s">
        <v>27</v>
      </c>
      <c r="AB4" s="19" t="s">
        <v>28</v>
      </c>
      <c r="AC4" s="20" t="s">
        <v>29</v>
      </c>
      <c r="AD4" s="19" t="s">
        <v>30</v>
      </c>
      <c r="AE4" s="20" t="s">
        <v>31</v>
      </c>
      <c r="AF4" s="20" t="s">
        <v>32</v>
      </c>
      <c r="AG4" s="20" t="s">
        <v>33</v>
      </c>
      <c r="AH4" s="20" t="s">
        <v>33</v>
      </c>
      <c r="AI4" s="20" t="s">
        <v>34</v>
      </c>
    </row>
    <row r="5" customFormat="false" ht="16" hidden="false" customHeight="false" outlineLevel="0" collapsed="false">
      <c r="A5" s="2"/>
      <c r="B5" s="2"/>
      <c r="C5" s="2"/>
      <c r="D5" s="2"/>
      <c r="E5" s="2"/>
      <c r="F5" s="3"/>
      <c r="H5" s="4"/>
      <c r="I5" s="4"/>
      <c r="J5" s="4"/>
      <c r="K5" s="4"/>
      <c r="L5" s="4"/>
      <c r="M5" s="4"/>
      <c r="N5" s="4"/>
      <c r="O5" s="4"/>
      <c r="P5" s="4"/>
      <c r="Q5" s="4" t="n">
        <v>1</v>
      </c>
      <c r="R5" s="4"/>
      <c r="S5" s="5" t="s">
        <v>35</v>
      </c>
      <c r="T5" s="6"/>
      <c r="U5" s="7" t="s">
        <v>36</v>
      </c>
      <c r="V5" s="4" t="s">
        <v>36</v>
      </c>
      <c r="W5" s="4" t="s">
        <v>37</v>
      </c>
      <c r="X5" s="4" t="s">
        <v>37</v>
      </c>
      <c r="Y5" s="4" t="s">
        <v>38</v>
      </c>
      <c r="Z5" s="4" t="s">
        <v>38</v>
      </c>
      <c r="AA5" s="8" t="s">
        <v>39</v>
      </c>
      <c r="AB5" s="8" t="s">
        <v>39</v>
      </c>
      <c r="AC5" s="8" t="s">
        <v>40</v>
      </c>
      <c r="AD5" s="8" t="s">
        <v>40</v>
      </c>
      <c r="AE5" s="4" t="s">
        <v>39</v>
      </c>
      <c r="AF5" s="4" t="s">
        <v>39</v>
      </c>
      <c r="AG5" s="4" t="s">
        <v>39</v>
      </c>
      <c r="AH5" s="4" t="s">
        <v>39</v>
      </c>
      <c r="AI5" s="4" t="s">
        <v>40</v>
      </c>
    </row>
    <row r="6" customFormat="false" ht="16" hidden="false" customHeight="false" outlineLevel="0" collapsed="false">
      <c r="A6" s="21" t="s">
        <v>35</v>
      </c>
      <c r="B6" s="21" t="s">
        <v>41</v>
      </c>
      <c r="C6" s="22" t="s">
        <v>41</v>
      </c>
      <c r="D6" s="23" t="s">
        <v>40</v>
      </c>
      <c r="E6" s="23" t="s">
        <v>40</v>
      </c>
      <c r="F6" s="24" t="s">
        <v>40</v>
      </c>
      <c r="G6" s="22" t="s">
        <v>36</v>
      </c>
      <c r="H6" s="22" t="s">
        <v>36</v>
      </c>
      <c r="I6" s="22" t="s">
        <v>36</v>
      </c>
      <c r="J6" s="22" t="s">
        <v>36</v>
      </c>
      <c r="K6" s="22" t="s">
        <v>36</v>
      </c>
      <c r="L6" s="22" t="s">
        <v>36</v>
      </c>
      <c r="M6" s="22" t="s">
        <v>42</v>
      </c>
      <c r="N6" s="22" t="s">
        <v>42</v>
      </c>
      <c r="O6" s="22" t="s">
        <v>42</v>
      </c>
      <c r="P6" s="22" t="s">
        <v>42</v>
      </c>
      <c r="Q6" s="22" t="s">
        <v>43</v>
      </c>
      <c r="R6" s="22" t="s">
        <v>43</v>
      </c>
      <c r="S6" s="25" t="s">
        <v>44</v>
      </c>
      <c r="T6" s="26" t="s">
        <v>40</v>
      </c>
      <c r="U6" s="27"/>
      <c r="V6" s="28"/>
      <c r="W6" s="28"/>
      <c r="X6" s="28"/>
      <c r="Y6" s="28"/>
      <c r="Z6" s="28"/>
      <c r="AA6" s="29"/>
      <c r="AB6" s="29"/>
      <c r="AC6" s="29"/>
      <c r="AD6" s="29"/>
      <c r="AE6" s="28"/>
      <c r="AF6" s="28"/>
      <c r="AG6" s="28"/>
      <c r="AH6" s="28"/>
      <c r="AI6" s="28"/>
    </row>
    <row r="7" customFormat="false" ht="15" hidden="false" customHeight="false" outlineLevel="0" collapsed="false">
      <c r="A7" s="30"/>
      <c r="B7" s="30" t="s">
        <v>45</v>
      </c>
      <c r="C7" s="30" t="n">
        <v>2</v>
      </c>
      <c r="D7" s="30" t="n">
        <v>2.5</v>
      </c>
      <c r="E7" s="30" t="s">
        <v>46</v>
      </c>
      <c r="F7" s="31" t="n">
        <v>10</v>
      </c>
      <c r="G7" s="32" t="n">
        <v>31.59</v>
      </c>
      <c r="H7" s="32" t="n">
        <v>0.23</v>
      </c>
      <c r="I7" s="32" t="n">
        <f aca="false">RANDBETWEEN(($U7-0.25),($U7+0.25))</f>
        <v>4</v>
      </c>
      <c r="J7" s="32"/>
      <c r="K7" s="32"/>
      <c r="L7" s="32"/>
      <c r="M7" s="32" t="n">
        <v>3.35</v>
      </c>
      <c r="N7" s="32" t="n">
        <v>0.2</v>
      </c>
      <c r="O7" s="32" t="n">
        <v>11.8</v>
      </c>
      <c r="P7" s="32" t="n">
        <v>0.2</v>
      </c>
      <c r="Q7" s="32" t="n">
        <v>1</v>
      </c>
      <c r="R7" s="32" t="n">
        <v>0.02</v>
      </c>
      <c r="S7" s="33"/>
      <c r="T7" s="34" t="s">
        <v>47</v>
      </c>
      <c r="U7" s="35" t="n">
        <f aca="false">G7/10</f>
        <v>3.159</v>
      </c>
      <c r="V7" s="32" t="n">
        <v>0.23</v>
      </c>
      <c r="W7" s="32" t="n">
        <f aca="false">1/U7</f>
        <v>0.316555872111428</v>
      </c>
      <c r="X7" s="32"/>
      <c r="Y7" s="32" t="n">
        <f aca="false">2*PI()*W7</f>
        <v>1.98897920455194</v>
      </c>
      <c r="Z7" s="32"/>
      <c r="AA7" s="36" t="n">
        <f aca="false">ATAN(O7/(2*Q7))</f>
        <v>1.40290040354452</v>
      </c>
      <c r="AB7" s="36"/>
      <c r="AC7" s="36" t="n">
        <f aca="false">M7/O7</f>
        <v>0.283898305084746</v>
      </c>
      <c r="AD7" s="36"/>
      <c r="AE7" s="32" t="n">
        <f aca="false">ASIN(AC7)</f>
        <v>0.287857262441932</v>
      </c>
      <c r="AF7" s="32"/>
      <c r="AG7" s="37" t="n">
        <f aca="false">IF(E7=$E$7,-AE7,AE7-PI())</f>
        <v>-0.287857262441932</v>
      </c>
      <c r="AI7" s="0" t="n">
        <f aca="false">TAN(AG7)</f>
        <v>-0.296080725420273</v>
      </c>
    </row>
    <row r="8" customFormat="false" ht="15" hidden="false" customHeight="false" outlineLevel="0" collapsed="false">
      <c r="A8" s="30"/>
      <c r="B8" s="30" t="s">
        <v>45</v>
      </c>
      <c r="C8" s="30" t="n">
        <v>2</v>
      </c>
      <c r="D8" s="30" t="n">
        <v>3</v>
      </c>
      <c r="E8" s="30" t="s">
        <v>46</v>
      </c>
      <c r="F8" s="31" t="n">
        <v>10</v>
      </c>
      <c r="G8" s="32" t="n">
        <v>27.21</v>
      </c>
      <c r="H8" s="32" t="n">
        <v>0.23</v>
      </c>
      <c r="I8" s="32" t="n">
        <f aca="false">RANDBETWEEN(($U8-0.25),($U8+0.25))</f>
        <v>3</v>
      </c>
      <c r="J8" s="32"/>
      <c r="K8" s="32"/>
      <c r="L8" s="32"/>
      <c r="M8" s="32" t="n">
        <v>5.65</v>
      </c>
      <c r="N8" s="32" t="n">
        <v>0.2</v>
      </c>
      <c r="O8" s="32" t="n">
        <v>13.7</v>
      </c>
      <c r="P8" s="32" t="n">
        <v>0.2</v>
      </c>
      <c r="Q8" s="32" t="n">
        <v>1</v>
      </c>
      <c r="R8" s="32" t="n">
        <v>0.02</v>
      </c>
      <c r="S8" s="33"/>
      <c r="T8" s="34" t="s">
        <v>48</v>
      </c>
      <c r="U8" s="35" t="n">
        <f aca="false">G8/10</f>
        <v>2.721</v>
      </c>
      <c r="V8" s="32"/>
      <c r="W8" s="32" t="n">
        <f aca="false">1/U8</f>
        <v>0.367511944138184</v>
      </c>
      <c r="X8" s="32"/>
      <c r="Y8" s="32" t="n">
        <f aca="false">2*PI()*W8</f>
        <v>2.30914564762205</v>
      </c>
      <c r="Z8" s="32"/>
      <c r="AA8" s="36" t="n">
        <f aca="false">ATAN(O8/(2*Q8))</f>
        <v>1.4258349304034</v>
      </c>
      <c r="AB8" s="36"/>
      <c r="AC8" s="36" t="n">
        <f aca="false">M8/O8</f>
        <v>0.412408759124088</v>
      </c>
      <c r="AD8" s="36"/>
      <c r="AE8" s="32" t="n">
        <f aca="false">ASIN(AC8)</f>
        <v>0.425096570321583</v>
      </c>
      <c r="AF8" s="32"/>
      <c r="AG8" s="37" t="n">
        <f aca="false">IF(E8=$E$7,-AE8,AE8-PI())</f>
        <v>-0.425096570321583</v>
      </c>
      <c r="AI8" s="0" t="n">
        <f aca="false">TAN(AG8)</f>
        <v>-0.452699508479179</v>
      </c>
    </row>
    <row r="9" customFormat="false" ht="15" hidden="false" customHeight="false" outlineLevel="0" collapsed="false">
      <c r="A9" s="30"/>
      <c r="B9" s="30" t="s">
        <v>45</v>
      </c>
      <c r="C9" s="30" t="n">
        <v>2</v>
      </c>
      <c r="D9" s="30" t="n">
        <v>3.5</v>
      </c>
      <c r="E9" s="30" t="s">
        <v>46</v>
      </c>
      <c r="F9" s="31" t="n">
        <v>10</v>
      </c>
      <c r="G9" s="32" t="n">
        <v>23.68</v>
      </c>
      <c r="H9" s="32" t="n">
        <v>0.23</v>
      </c>
      <c r="I9" s="32" t="n">
        <f aca="false">RANDBETWEEN(($U9-0.25),($U9+0.25))</f>
        <v>3</v>
      </c>
      <c r="J9" s="32"/>
      <c r="K9" s="32"/>
      <c r="L9" s="32"/>
      <c r="M9" s="32" t="n">
        <v>9.6</v>
      </c>
      <c r="N9" s="32" t="n">
        <v>0.2</v>
      </c>
      <c r="O9" s="32" t="n">
        <v>18.1</v>
      </c>
      <c r="P9" s="32" t="n">
        <v>0.2</v>
      </c>
      <c r="Q9" s="32" t="n">
        <v>1</v>
      </c>
      <c r="R9" s="32" t="n">
        <v>0.02</v>
      </c>
      <c r="S9" s="33"/>
      <c r="T9" s="34" t="s">
        <v>49</v>
      </c>
      <c r="U9" s="35" t="n">
        <f aca="false">G9/10</f>
        <v>2.368</v>
      </c>
      <c r="V9" s="32"/>
      <c r="W9" s="32" t="n">
        <f aca="false">1/U9</f>
        <v>0.422297297297297</v>
      </c>
      <c r="X9" s="32"/>
      <c r="Y9" s="32" t="n">
        <f aca="false">2*PI()*W9</f>
        <v>2.65337217364003</v>
      </c>
      <c r="Z9" s="32"/>
      <c r="AA9" s="36" t="n">
        <f aca="false">ATAN(O9/(2*Q9))</f>
        <v>1.46074553368493</v>
      </c>
      <c r="AB9" s="36"/>
      <c r="AC9" s="36" t="n">
        <f aca="false">M9/O9</f>
        <v>0.530386740331492</v>
      </c>
      <c r="AD9" s="36"/>
      <c r="AE9" s="32" t="n">
        <f aca="false">ASIN(AC9)</f>
        <v>0.559056693355372</v>
      </c>
      <c r="AF9" s="32"/>
      <c r="AG9" s="37" t="n">
        <f aca="false">IF(E9=$E$7,-AE9,AE9-PI())</f>
        <v>-0.559056693355372</v>
      </c>
      <c r="AI9" s="0" t="n">
        <f aca="false">TAN(AG9)</f>
        <v>-0.625636223213606</v>
      </c>
    </row>
    <row r="10" customFormat="false" ht="15" hidden="false" customHeight="false" outlineLevel="0" collapsed="false">
      <c r="A10" s="30"/>
      <c r="B10" s="30" t="s">
        <v>45</v>
      </c>
      <c r="C10" s="30" t="n">
        <v>2</v>
      </c>
      <c r="D10" s="30" t="n">
        <v>4</v>
      </c>
      <c r="E10" s="30" t="s">
        <v>46</v>
      </c>
      <c r="F10" s="31" t="n">
        <v>10</v>
      </c>
      <c r="G10" s="32" t="n">
        <v>21</v>
      </c>
      <c r="H10" s="32" t="n">
        <v>0.23</v>
      </c>
      <c r="I10" s="32" t="n">
        <f aca="false">RANDBETWEEN(($U10-0.25),($U10+0.25))</f>
        <v>3</v>
      </c>
      <c r="J10" s="32"/>
      <c r="K10" s="32"/>
      <c r="L10" s="32"/>
      <c r="M10" s="32" t="n">
        <v>19.9</v>
      </c>
      <c r="N10" s="32" t="n">
        <v>0.2</v>
      </c>
      <c r="O10" s="32" t="n">
        <v>24.5</v>
      </c>
      <c r="P10" s="32" t="n">
        <v>0.2</v>
      </c>
      <c r="Q10" s="32" t="n">
        <v>1</v>
      </c>
      <c r="R10" s="32" t="n">
        <v>0.02</v>
      </c>
      <c r="S10" s="33"/>
      <c r="T10" s="34" t="s">
        <v>50</v>
      </c>
      <c r="U10" s="35" t="n">
        <f aca="false">G10/10</f>
        <v>2.1</v>
      </c>
      <c r="V10" s="32"/>
      <c r="W10" s="32" t="n">
        <f aca="false">1/U10</f>
        <v>0.476190476190476</v>
      </c>
      <c r="X10" s="32"/>
      <c r="Y10" s="32" t="n">
        <f aca="false">2*PI()*W10</f>
        <v>2.99199300341885</v>
      </c>
      <c r="Z10" s="32"/>
      <c r="AA10" s="36" t="n">
        <f aca="false">ATAN(O10/(2*Q10))</f>
        <v>1.48934428248903</v>
      </c>
      <c r="AB10" s="36"/>
      <c r="AC10" s="36" t="n">
        <f aca="false">M10/O10</f>
        <v>0.812244897959184</v>
      </c>
      <c r="AD10" s="36"/>
      <c r="AE10" s="32" t="n">
        <f aca="false">ASIN(AC10)</f>
        <v>0.947990374636609</v>
      </c>
      <c r="AF10" s="32"/>
      <c r="AG10" s="37" t="n">
        <f aca="false">IF(E10=$E$7,-AE10,AE10-PI())</f>
        <v>-0.947990374636609</v>
      </c>
      <c r="AI10" s="0" t="n">
        <f aca="false">TAN(AG10)</f>
        <v>-1.39245983035841</v>
      </c>
    </row>
    <row r="11" customFormat="false" ht="15" hidden="false" customHeight="false" outlineLevel="0" collapsed="false">
      <c r="A11" s="30"/>
      <c r="B11" s="30" t="s">
        <v>45</v>
      </c>
      <c r="C11" s="30" t="n">
        <v>2</v>
      </c>
      <c r="D11" s="30" t="n">
        <v>4.25</v>
      </c>
      <c r="E11" s="30" t="s">
        <v>46</v>
      </c>
      <c r="F11" s="31" t="n">
        <v>10</v>
      </c>
      <c r="G11" s="32" t="n">
        <v>19.66</v>
      </c>
      <c r="H11" s="32" t="n">
        <v>0.23</v>
      </c>
      <c r="I11" s="32" t="n">
        <f aca="false">RANDBETWEEN(($U11-0.25),($U11+0.25))</f>
        <v>3</v>
      </c>
      <c r="J11" s="32"/>
      <c r="K11" s="32"/>
      <c r="L11" s="32"/>
      <c r="M11" s="32" t="n">
        <v>26.35</v>
      </c>
      <c r="N11" s="32" t="n">
        <v>0.2</v>
      </c>
      <c r="O11" s="32" t="n">
        <v>28</v>
      </c>
      <c r="P11" s="32" t="n">
        <v>0.2</v>
      </c>
      <c r="Q11" s="32" t="n">
        <v>1</v>
      </c>
      <c r="R11" s="32" t="n">
        <v>0.02</v>
      </c>
      <c r="S11" s="33"/>
      <c r="T11" s="34" t="s">
        <v>51</v>
      </c>
      <c r="U11" s="35" t="n">
        <f aca="false">G11/10</f>
        <v>1.966</v>
      </c>
      <c r="V11" s="32"/>
      <c r="W11" s="32" t="n">
        <f aca="false">1/U11</f>
        <v>0.508646998982706</v>
      </c>
      <c r="X11" s="32"/>
      <c r="Y11" s="32" t="n">
        <f aca="false">2*PI()*W11</f>
        <v>3.19592335054913</v>
      </c>
      <c r="Z11" s="32"/>
      <c r="AA11" s="36" t="n">
        <f aca="false">ATAN(O11/(2*Q11))</f>
        <v>1.49948886200961</v>
      </c>
      <c r="AB11" s="36"/>
      <c r="AC11" s="36" t="n">
        <f aca="false">M11/O11</f>
        <v>0.941071428571429</v>
      </c>
      <c r="AD11" s="36"/>
      <c r="AE11" s="32" t="n">
        <f aca="false">ASIN(AC11)</f>
        <v>1.22578442848619</v>
      </c>
      <c r="AF11" s="32"/>
      <c r="AG11" s="37" t="n">
        <f aca="false">IF(E11=$E$7,-AE11,AE11-PI())</f>
        <v>-1.22578442848619</v>
      </c>
      <c r="AI11" s="0" t="n">
        <f aca="false">TAN(AG11)</f>
        <v>-2.78252370722347</v>
      </c>
    </row>
    <row r="12" customFormat="false" ht="15" hidden="false" customHeight="false" outlineLevel="0" collapsed="false">
      <c r="A12" s="30"/>
      <c r="B12" s="30" t="s">
        <v>45</v>
      </c>
      <c r="C12" s="30" t="n">
        <v>2</v>
      </c>
      <c r="D12" s="30" t="n">
        <v>4.4</v>
      </c>
      <c r="E12" s="30" t="s">
        <v>46</v>
      </c>
      <c r="F12" s="31" t="n">
        <v>10</v>
      </c>
      <c r="G12" s="32" t="n">
        <v>19.22</v>
      </c>
      <c r="H12" s="32" t="n">
        <v>0.23</v>
      </c>
      <c r="I12" s="32" t="n">
        <f aca="false">RANDBETWEEN(($U12-0.25),($U12+0.25))</f>
        <v>2</v>
      </c>
      <c r="J12" s="32"/>
      <c r="K12" s="32"/>
      <c r="L12" s="32"/>
      <c r="M12" s="32" t="n">
        <v>28.1</v>
      </c>
      <c r="N12" s="32" t="n">
        <v>0.2</v>
      </c>
      <c r="O12" s="32" t="n">
        <v>28.55</v>
      </c>
      <c r="P12" s="32" t="n">
        <v>0.2</v>
      </c>
      <c r="Q12" s="32" t="n">
        <v>1</v>
      </c>
      <c r="R12" s="32" t="n">
        <v>0.02</v>
      </c>
      <c r="S12" s="33"/>
      <c r="T12" s="34" t="s">
        <v>52</v>
      </c>
      <c r="U12" s="35" t="n">
        <f aca="false">G12/10</f>
        <v>1.922</v>
      </c>
      <c r="V12" s="32"/>
      <c r="W12" s="32" t="n">
        <f aca="false">1/U12</f>
        <v>0.520291363163372</v>
      </c>
      <c r="X12" s="32"/>
      <c r="Y12" s="32" t="n">
        <f aca="false">2*PI()*W12</f>
        <v>3.26908704848053</v>
      </c>
      <c r="Z12" s="32"/>
      <c r="AA12" s="36" t="n">
        <f aca="false">ATAN(O12/(2*Q12))</f>
        <v>1.50085804213486</v>
      </c>
      <c r="AB12" s="36"/>
      <c r="AC12" s="36" t="n">
        <f aca="false">M12/O12</f>
        <v>0.984238178633976</v>
      </c>
      <c r="AD12" s="36"/>
      <c r="AE12" s="32" t="n">
        <f aca="false">ASIN(AC12)</f>
        <v>1.39301330104043</v>
      </c>
      <c r="AF12" s="32"/>
      <c r="AG12" s="37" t="n">
        <f aca="false">IF(E12=$E$7,-AE12,AE12-PI())</f>
        <v>-1.39301330104043</v>
      </c>
      <c r="AI12" s="0" t="n">
        <f aca="false">TAN(AG12)</f>
        <v>-5.56544769990895</v>
      </c>
    </row>
    <row r="13" customFormat="false" ht="15" hidden="false" customHeight="false" outlineLevel="0" collapsed="false">
      <c r="A13" s="30"/>
      <c r="B13" s="30" t="s">
        <v>45</v>
      </c>
      <c r="C13" s="30" t="n">
        <v>2</v>
      </c>
      <c r="D13" s="30" t="n">
        <v>4.55</v>
      </c>
      <c r="E13" s="30" t="s">
        <v>53</v>
      </c>
      <c r="F13" s="31" t="n">
        <v>10</v>
      </c>
      <c r="G13" s="32" t="n">
        <v>18.72</v>
      </c>
      <c r="H13" s="32" t="n">
        <v>0.23</v>
      </c>
      <c r="I13" s="32" t="n">
        <f aca="false">RANDBETWEEN(($U13-0.25),($U13+0.25))</f>
        <v>2</v>
      </c>
      <c r="J13" s="32"/>
      <c r="K13" s="32"/>
      <c r="L13" s="32"/>
      <c r="M13" s="32" t="n">
        <v>27.65</v>
      </c>
      <c r="N13" s="32" t="n">
        <v>0.2</v>
      </c>
      <c r="O13" s="32" t="n">
        <v>28.55</v>
      </c>
      <c r="P13" s="32" t="n">
        <v>0.2</v>
      </c>
      <c r="Q13" s="32" t="n">
        <v>1</v>
      </c>
      <c r="R13" s="32" t="n">
        <v>0.02</v>
      </c>
      <c r="S13" s="33"/>
      <c r="T13" s="34" t="s">
        <v>54</v>
      </c>
      <c r="U13" s="35" t="n">
        <f aca="false">G13/10</f>
        <v>1.872</v>
      </c>
      <c r="V13" s="32"/>
      <c r="W13" s="32" t="n">
        <f aca="false">1/U13</f>
        <v>0.534188034188034</v>
      </c>
      <c r="X13" s="32"/>
      <c r="Y13" s="32" t="n">
        <f aca="false">2*PI()*W13</f>
        <v>3.3564024076814</v>
      </c>
      <c r="Z13" s="32"/>
      <c r="AA13" s="36" t="n">
        <f aca="false">ATAN(O13/(2*Q13))</f>
        <v>1.50085804213486</v>
      </c>
      <c r="AB13" s="36"/>
      <c r="AC13" s="36" t="n">
        <f aca="false">M13/O13</f>
        <v>0.968476357267951</v>
      </c>
      <c r="AD13" s="36"/>
      <c r="AE13" s="32" t="n">
        <f aca="false">ASIN(AC13)</f>
        <v>1.31903980703172</v>
      </c>
      <c r="AF13" s="32"/>
      <c r="AG13" s="37" t="n">
        <f aca="false">IF(E13=$E$7,-AE13,AE13-PI())</f>
        <v>-1.82255284655807</v>
      </c>
      <c r="AI13" s="0" t="n">
        <f aca="false">TAN(AG13)</f>
        <v>3.88781618261846</v>
      </c>
    </row>
    <row r="14" customFormat="false" ht="15" hidden="false" customHeight="false" outlineLevel="0" collapsed="false">
      <c r="A14" s="30"/>
      <c r="B14" s="30" t="s">
        <v>45</v>
      </c>
      <c r="C14" s="30" t="n">
        <v>2</v>
      </c>
      <c r="D14" s="30" t="n">
        <v>4.7</v>
      </c>
      <c r="E14" s="30" t="s">
        <v>53</v>
      </c>
      <c r="F14" s="31" t="n">
        <v>10</v>
      </c>
      <c r="G14" s="32" t="n">
        <v>17.97</v>
      </c>
      <c r="H14" s="32" t="n">
        <v>0.23</v>
      </c>
      <c r="I14" s="32" t="n">
        <f aca="false">RANDBETWEEN(($U14-0.25),($U14+0.25))</f>
        <v>2</v>
      </c>
      <c r="J14" s="32"/>
      <c r="K14" s="32"/>
      <c r="L14" s="32"/>
      <c r="M14" s="32" t="n">
        <v>25.7</v>
      </c>
      <c r="N14" s="32" t="n">
        <v>0.2</v>
      </c>
      <c r="O14" s="32" t="n">
        <v>26.7</v>
      </c>
      <c r="P14" s="32" t="n">
        <v>0.2</v>
      </c>
      <c r="Q14" s="32" t="n">
        <v>1</v>
      </c>
      <c r="R14" s="32" t="n">
        <v>0.02</v>
      </c>
      <c r="S14" s="33"/>
      <c r="T14" s="34" t="s">
        <v>55</v>
      </c>
      <c r="U14" s="35" t="n">
        <f aca="false">G14/10</f>
        <v>1.797</v>
      </c>
      <c r="V14" s="32"/>
      <c r="W14" s="32" t="n">
        <f aca="false">1/U14</f>
        <v>0.556483027267668</v>
      </c>
      <c r="X14" s="32"/>
      <c r="Y14" s="32" t="n">
        <f aca="false">2*PI()*W14</f>
        <v>3.49648598062303</v>
      </c>
      <c r="Z14" s="32"/>
      <c r="AA14" s="36" t="n">
        <f aca="false">ATAN(O14/(2*Q14))</f>
        <v>1.49602958895351</v>
      </c>
      <c r="AB14" s="36"/>
      <c r="AC14" s="36" t="n">
        <f aca="false">M14/O14</f>
        <v>0.962546816479401</v>
      </c>
      <c r="AD14" s="36"/>
      <c r="AE14" s="32" t="n">
        <f aca="false">ASIN(AC14)</f>
        <v>1.29624455698733</v>
      </c>
      <c r="AF14" s="32"/>
      <c r="AG14" s="37" t="n">
        <f aca="false">IF(E14=$E$7,-AE14,AE14-PI())</f>
        <v>-1.84534809660246</v>
      </c>
      <c r="AI14" s="0" t="n">
        <f aca="false">TAN(AG14)</f>
        <v>3.55031984367133</v>
      </c>
    </row>
    <row r="15" customFormat="false" ht="15" hidden="false" customHeight="false" outlineLevel="0" collapsed="false">
      <c r="A15" s="30"/>
      <c r="B15" s="30" t="s">
        <v>45</v>
      </c>
      <c r="C15" s="30" t="n">
        <v>2</v>
      </c>
      <c r="D15" s="30" t="n">
        <v>5</v>
      </c>
      <c r="E15" s="30" t="s">
        <v>53</v>
      </c>
      <c r="F15" s="31" t="n">
        <v>10</v>
      </c>
      <c r="G15" s="32" t="n">
        <v>17.18</v>
      </c>
      <c r="H15" s="32" t="n">
        <v>0.23</v>
      </c>
      <c r="I15" s="32" t="n">
        <f aca="false">RANDBETWEEN(($U15-0.25),($U15+0.25))</f>
        <v>2</v>
      </c>
      <c r="J15" s="32"/>
      <c r="K15" s="32"/>
      <c r="L15" s="32"/>
      <c r="M15" s="32" t="n">
        <v>16.95</v>
      </c>
      <c r="N15" s="32" t="n">
        <v>0.2</v>
      </c>
      <c r="O15" s="32" t="n">
        <v>21.6</v>
      </c>
      <c r="P15" s="32" t="n">
        <v>0.2</v>
      </c>
      <c r="Q15" s="32" t="n">
        <v>1</v>
      </c>
      <c r="R15" s="32" t="n">
        <v>0.02</v>
      </c>
      <c r="S15" s="33"/>
      <c r="T15" s="34" t="s">
        <v>56</v>
      </c>
      <c r="U15" s="35" t="n">
        <f aca="false">G15/10</f>
        <v>1.718</v>
      </c>
      <c r="V15" s="32"/>
      <c r="W15" s="32" t="n">
        <f aca="false">1/U15</f>
        <v>0.582072176949942</v>
      </c>
      <c r="X15" s="32"/>
      <c r="Y15" s="32" t="n">
        <f aca="false">2*PI()*W15</f>
        <v>3.65726734992991</v>
      </c>
      <c r="Z15" s="32"/>
      <c r="AA15" s="36" t="n">
        <f aca="false">ATAN(O15/(2*Q15))</f>
        <v>1.4784669920633</v>
      </c>
      <c r="AB15" s="36"/>
      <c r="AC15" s="36" t="n">
        <f aca="false">M15/O15</f>
        <v>0.784722222222222</v>
      </c>
      <c r="AD15" s="36"/>
      <c r="AE15" s="32" t="n">
        <f aca="false">ASIN(AC15)</f>
        <v>0.902247860990028</v>
      </c>
      <c r="AF15" s="32"/>
      <c r="AG15" s="37" t="n">
        <f aca="false">IF(E15=$E$7,-AE15,AE15-PI())</f>
        <v>-2.23934479259976</v>
      </c>
      <c r="AI15" s="0" t="n">
        <f aca="false">TAN(AG15)</f>
        <v>1.26599221450396</v>
      </c>
    </row>
    <row r="16" customFormat="false" ht="15" hidden="false" customHeight="false" outlineLevel="0" collapsed="false">
      <c r="A16" s="30"/>
      <c r="B16" s="30" t="s">
        <v>45</v>
      </c>
      <c r="C16" s="30" t="n">
        <v>2</v>
      </c>
      <c r="D16" s="30" t="n">
        <v>5.5</v>
      </c>
      <c r="E16" s="30" t="s">
        <v>53</v>
      </c>
      <c r="F16" s="31" t="n">
        <v>10</v>
      </c>
      <c r="G16" s="32" t="n">
        <v>15.69</v>
      </c>
      <c r="H16" s="32" t="n">
        <v>0.23</v>
      </c>
      <c r="I16" s="32" t="n">
        <f aca="false">RANDBETWEEN(($U16-0.25),($U16+0.25))</f>
        <v>2</v>
      </c>
      <c r="J16" s="32"/>
      <c r="K16" s="32"/>
      <c r="L16" s="32"/>
      <c r="M16" s="32" t="n">
        <v>7.75</v>
      </c>
      <c r="N16" s="32" t="n">
        <v>0.2</v>
      </c>
      <c r="O16" s="32" t="n">
        <v>14.2</v>
      </c>
      <c r="P16" s="32" t="n">
        <v>0.2</v>
      </c>
      <c r="Q16" s="32" t="n">
        <v>1</v>
      </c>
      <c r="R16" s="32" t="n">
        <v>0.02</v>
      </c>
      <c r="S16" s="33"/>
      <c r="T16" s="34" t="s">
        <v>57</v>
      </c>
      <c r="U16" s="35" t="n">
        <f aca="false">G16/10</f>
        <v>1.569</v>
      </c>
      <c r="V16" s="32"/>
      <c r="W16" s="32" t="n">
        <f aca="false">1/U16</f>
        <v>0.637348629700446</v>
      </c>
      <c r="X16" s="32"/>
      <c r="Y16" s="32" t="n">
        <f aca="false">2*PI()*W16</f>
        <v>4.00457954568489</v>
      </c>
      <c r="Z16" s="32"/>
      <c r="AA16" s="36" t="n">
        <f aca="false">ATAN(O16/(2*Q16))</f>
        <v>1.43087165622078</v>
      </c>
      <c r="AB16" s="36"/>
      <c r="AC16" s="36" t="n">
        <f aca="false">M16/O16</f>
        <v>0.545774647887324</v>
      </c>
      <c r="AD16" s="36"/>
      <c r="AE16" s="32" t="n">
        <f aca="false">ASIN(AC16)</f>
        <v>0.57731331254076</v>
      </c>
      <c r="AF16" s="32"/>
      <c r="AG16" s="37" t="n">
        <f aca="false">IF(E16=$E$7,-AE16,AE16-PI())</f>
        <v>-2.56427934104903</v>
      </c>
      <c r="AI16" s="0" t="n">
        <f aca="false">TAN(AG16)</f>
        <v>0.651335250371909</v>
      </c>
    </row>
    <row r="17" customFormat="false" ht="15" hidden="false" customHeight="false" outlineLevel="0" collapsed="false">
      <c r="A17" s="30"/>
      <c r="B17" s="30" t="s">
        <v>58</v>
      </c>
      <c r="C17" s="30" t="n">
        <v>2</v>
      </c>
      <c r="D17" s="30" t="n">
        <v>2.5</v>
      </c>
      <c r="E17" s="30" t="s">
        <v>46</v>
      </c>
      <c r="F17" s="31" t="n">
        <v>10</v>
      </c>
      <c r="G17" s="32" t="n">
        <v>31.94</v>
      </c>
      <c r="H17" s="32" t="n">
        <v>0.23</v>
      </c>
      <c r="I17" s="32" t="n">
        <f aca="false">RANDBETWEEN(($U17-0.25),($U17+0.25))</f>
        <v>4</v>
      </c>
      <c r="J17" s="32"/>
      <c r="K17" s="32"/>
      <c r="L17" s="32"/>
      <c r="M17" s="32" t="n">
        <v>5.2</v>
      </c>
      <c r="N17" s="32" t="n">
        <v>0.2</v>
      </c>
      <c r="O17" s="32" t="n">
        <v>10.85</v>
      </c>
      <c r="P17" s="32" t="n">
        <v>0.2</v>
      </c>
      <c r="Q17" s="32" t="n">
        <v>1</v>
      </c>
      <c r="R17" s="32" t="n">
        <v>0.02</v>
      </c>
      <c r="S17" s="33"/>
      <c r="T17" s="34" t="s">
        <v>59</v>
      </c>
      <c r="U17" s="35" t="n">
        <f aca="false">G17/10</f>
        <v>3.194</v>
      </c>
      <c r="V17" s="32"/>
      <c r="W17" s="32" t="n">
        <f aca="false">1/U17</f>
        <v>0.313087038196619</v>
      </c>
      <c r="X17" s="32"/>
      <c r="Y17" s="32" t="n">
        <f aca="false">2*PI()*W17</f>
        <v>1.96718387826537</v>
      </c>
      <c r="Z17" s="32"/>
      <c r="AA17" s="36" t="n">
        <f aca="false">ATAN(O17/(2*Q17))</f>
        <v>1.38851072802804</v>
      </c>
      <c r="AB17" s="36"/>
      <c r="AC17" s="36" t="n">
        <f aca="false">M17/O17</f>
        <v>0.47926267281106</v>
      </c>
      <c r="AD17" s="36"/>
      <c r="AE17" s="32" t="n">
        <f aca="false">ASIN(AC17)</f>
        <v>0.499814424823502</v>
      </c>
      <c r="AF17" s="32"/>
      <c r="AG17" s="37" t="n">
        <f aca="false">IF(E17=$E$7,-AE17,AE17-PI())</f>
        <v>-0.499814424823502</v>
      </c>
      <c r="AI17" s="0" t="n">
        <f aca="false">TAN(AG17)</f>
        <v>-0.546061554845273</v>
      </c>
    </row>
    <row r="18" customFormat="false" ht="15" hidden="false" customHeight="false" outlineLevel="0" collapsed="false">
      <c r="A18" s="30" t="s">
        <v>60</v>
      </c>
      <c r="B18" s="30" t="s">
        <v>58</v>
      </c>
      <c r="C18" s="30" t="n">
        <v>2</v>
      </c>
      <c r="D18" s="30" t="n">
        <v>3</v>
      </c>
      <c r="E18" s="30" t="s">
        <v>46</v>
      </c>
      <c r="F18" s="31" t="n">
        <v>10</v>
      </c>
      <c r="G18" s="32" t="n">
        <v>27.37</v>
      </c>
      <c r="H18" s="32" t="n">
        <v>0.23</v>
      </c>
      <c r="I18" s="32" t="n">
        <f aca="false">RANDBETWEEN(($U18-0.25),($U18+0.25))</f>
        <v>3</v>
      </c>
      <c r="J18" s="32"/>
      <c r="K18" s="32"/>
      <c r="L18" s="32"/>
      <c r="M18" s="32" t="n">
        <v>7.7</v>
      </c>
      <c r="N18" s="32" t="n">
        <v>0.2</v>
      </c>
      <c r="O18" s="32" t="n">
        <v>12.3</v>
      </c>
      <c r="P18" s="32" t="n">
        <v>0.2</v>
      </c>
      <c r="Q18" s="32" t="n">
        <v>1</v>
      </c>
      <c r="R18" s="32" t="n">
        <v>0.02</v>
      </c>
      <c r="S18" s="33"/>
      <c r="T18" s="34" t="s">
        <v>61</v>
      </c>
      <c r="U18" s="35" t="n">
        <f aca="false">G18/10</f>
        <v>2.737</v>
      </c>
      <c r="V18" s="32"/>
      <c r="W18" s="32" t="n">
        <f aca="false">1/U18</f>
        <v>0.365363536719035</v>
      </c>
      <c r="X18" s="32"/>
      <c r="Y18" s="32" t="n">
        <f aca="false">2*PI()*W18</f>
        <v>2.29564680569221</v>
      </c>
      <c r="Z18" s="32"/>
      <c r="AA18" s="36" t="n">
        <f aca="false">ATAN(O18/(2*Q18))</f>
        <v>1.40960541235665</v>
      </c>
      <c r="AB18" s="36"/>
      <c r="AC18" s="36" t="n">
        <f aca="false">M18/O18</f>
        <v>0.626016260162602</v>
      </c>
      <c r="AD18" s="36"/>
      <c r="AE18" s="32" t="n">
        <f aca="false">ASIN(AC18)</f>
        <v>0.676434067396202</v>
      </c>
      <c r="AF18" s="32"/>
      <c r="AG18" s="37" t="n">
        <f aca="false">IF(E18=$E$7,-AE18,AE18-PI())</f>
        <v>-0.676434067396202</v>
      </c>
      <c r="AI18" s="0" t="n">
        <f aca="false">TAN(AG18)</f>
        <v>-0.802780494119738</v>
      </c>
    </row>
    <row r="19" customFormat="false" ht="15" hidden="false" customHeight="false" outlineLevel="0" collapsed="false">
      <c r="A19" s="30"/>
      <c r="B19" s="30" t="s">
        <v>58</v>
      </c>
      <c r="C19" s="30" t="n">
        <v>2</v>
      </c>
      <c r="D19" s="30" t="n">
        <v>3.5</v>
      </c>
      <c r="E19" s="30" t="s">
        <v>46</v>
      </c>
      <c r="F19" s="31" t="n">
        <v>10</v>
      </c>
      <c r="G19" s="32" t="n">
        <v>24.03</v>
      </c>
      <c r="H19" s="32" t="n">
        <v>0.23</v>
      </c>
      <c r="I19" s="32" t="n">
        <f aca="false">RANDBETWEEN(($U19-0.25),($U19+0.25))</f>
        <v>3</v>
      </c>
      <c r="J19" s="32"/>
      <c r="K19" s="32"/>
      <c r="L19" s="32"/>
      <c r="M19" s="32" t="n">
        <v>10.75</v>
      </c>
      <c r="N19" s="32" t="n">
        <v>0.2</v>
      </c>
      <c r="O19" s="32" t="n">
        <v>14.1</v>
      </c>
      <c r="P19" s="32" t="n">
        <v>0.2</v>
      </c>
      <c r="Q19" s="32" t="n">
        <v>1</v>
      </c>
      <c r="R19" s="32" t="n">
        <v>0.02</v>
      </c>
      <c r="S19" s="33"/>
      <c r="T19" s="34" t="s">
        <v>62</v>
      </c>
      <c r="U19" s="35" t="n">
        <f aca="false">G19/10</f>
        <v>2.403</v>
      </c>
      <c r="V19" s="32"/>
      <c r="W19" s="32" t="n">
        <f aca="false">1/U19</f>
        <v>0.416146483562214</v>
      </c>
      <c r="X19" s="32"/>
      <c r="Y19" s="32" t="n">
        <f aca="false">2*PI()*W19</f>
        <v>2.61472547115255</v>
      </c>
      <c r="Z19" s="32"/>
      <c r="AA19" s="36" t="n">
        <f aca="false">ATAN(O19/(2*Q19))</f>
        <v>1.42989232052369</v>
      </c>
      <c r="AB19" s="36"/>
      <c r="AC19" s="36" t="n">
        <f aca="false">M19/O19</f>
        <v>0.762411347517731</v>
      </c>
      <c r="AD19" s="36"/>
      <c r="AE19" s="32" t="n">
        <f aca="false">ASIN(AC19)</f>
        <v>0.867031411781255</v>
      </c>
      <c r="AF19" s="32"/>
      <c r="AG19" s="37" t="n">
        <f aca="false">IF(E19=$E$7,-AE19,AE19-PI())</f>
        <v>-0.867031411781255</v>
      </c>
      <c r="AI19" s="0" t="n">
        <f aca="false">TAN(AG19)</f>
        <v>-1.17821043333522</v>
      </c>
    </row>
    <row r="20" customFormat="false" ht="15" hidden="false" customHeight="false" outlineLevel="0" collapsed="false">
      <c r="A20" s="30"/>
      <c r="B20" s="30" t="s">
        <v>58</v>
      </c>
      <c r="C20" s="30" t="n">
        <v>2</v>
      </c>
      <c r="D20" s="30" t="n">
        <v>4</v>
      </c>
      <c r="E20" s="30" t="s">
        <v>46</v>
      </c>
      <c r="F20" s="31" t="n">
        <v>10</v>
      </c>
      <c r="G20" s="32" t="n">
        <v>21.12</v>
      </c>
      <c r="H20" s="32" t="n">
        <v>0.23</v>
      </c>
      <c r="I20" s="32" t="n">
        <f aca="false">RANDBETWEEN(($U20-0.25),($U20+0.25))</f>
        <v>3</v>
      </c>
      <c r="J20" s="32"/>
      <c r="K20" s="32"/>
      <c r="L20" s="32"/>
      <c r="M20" s="32" t="n">
        <v>14.75</v>
      </c>
      <c r="N20" s="32" t="n">
        <v>0.2</v>
      </c>
      <c r="O20" s="32" t="n">
        <v>15.75</v>
      </c>
      <c r="P20" s="32" t="n">
        <v>0.2</v>
      </c>
      <c r="Q20" s="32" t="n">
        <v>1</v>
      </c>
      <c r="R20" s="32" t="n">
        <v>0.02</v>
      </c>
      <c r="S20" s="33"/>
      <c r="T20" s="34" t="s">
        <v>63</v>
      </c>
      <c r="U20" s="35" t="n">
        <f aca="false">G20/10</f>
        <v>2.112</v>
      </c>
      <c r="V20" s="32"/>
      <c r="W20" s="32" t="n">
        <f aca="false">1/U20</f>
        <v>0.473484848484848</v>
      </c>
      <c r="X20" s="32"/>
      <c r="Y20" s="32" t="n">
        <f aca="false">2*PI()*W20</f>
        <v>2.97499304317215</v>
      </c>
      <c r="Z20" s="32"/>
      <c r="AA20" s="36" t="n">
        <f aca="false">ATAN(O20/(2*Q20))</f>
        <v>1.44448820973166</v>
      </c>
      <c r="AB20" s="36"/>
      <c r="AC20" s="36" t="n">
        <f aca="false">M20/O20</f>
        <v>0.936507936507936</v>
      </c>
      <c r="AD20" s="36"/>
      <c r="AE20" s="32" t="n">
        <f aca="false">ASIN(AC20)</f>
        <v>1.21253510828228</v>
      </c>
      <c r="AF20" s="32"/>
      <c r="AG20" s="37" t="n">
        <f aca="false">IF(E20=$E$7,-AE20,AE20-PI())</f>
        <v>-1.21253510828228</v>
      </c>
      <c r="AI20" s="0" t="n">
        <f aca="false">TAN(AG20)</f>
        <v>-2.6708045082543</v>
      </c>
    </row>
    <row r="21" customFormat="false" ht="15" hidden="false" customHeight="false" outlineLevel="0" collapsed="false">
      <c r="A21" s="30"/>
      <c r="B21" s="30" t="s">
        <v>58</v>
      </c>
      <c r="C21" s="30" t="n">
        <v>2</v>
      </c>
      <c r="D21" s="30" t="n">
        <v>4.2</v>
      </c>
      <c r="E21" s="30" t="s">
        <v>46</v>
      </c>
      <c r="F21" s="31" t="n">
        <v>10</v>
      </c>
      <c r="G21" s="32" t="n">
        <v>20.13</v>
      </c>
      <c r="H21" s="32" t="n">
        <v>0.23</v>
      </c>
      <c r="I21" s="32" t="n">
        <f aca="false">RANDBETWEEN(($U21-0.25),($U21+0.25))</f>
        <v>3</v>
      </c>
      <c r="J21" s="32"/>
      <c r="K21" s="32"/>
      <c r="L21" s="32"/>
      <c r="M21" s="32" t="n">
        <v>15.15</v>
      </c>
      <c r="N21" s="32" t="n">
        <v>0.2</v>
      </c>
      <c r="O21" s="32" t="n">
        <v>15.75</v>
      </c>
      <c r="P21" s="32" t="n">
        <v>0.2</v>
      </c>
      <c r="Q21" s="32" t="n">
        <v>1</v>
      </c>
      <c r="R21" s="32" t="n">
        <v>0.02</v>
      </c>
      <c r="S21" s="33"/>
      <c r="T21" s="34" t="s">
        <v>64</v>
      </c>
      <c r="U21" s="35" t="n">
        <f aca="false">G21/10</f>
        <v>2.013</v>
      </c>
      <c r="V21" s="32"/>
      <c r="W21" s="32" t="n">
        <f aca="false">1/U21</f>
        <v>0.496770988574267</v>
      </c>
      <c r="X21" s="32"/>
      <c r="Y21" s="32" t="n">
        <f aca="false">2*PI()*W21</f>
        <v>3.12130417644291</v>
      </c>
      <c r="Z21" s="32"/>
      <c r="AA21" s="36" t="n">
        <f aca="false">ATAN(O21/(2*Q21))</f>
        <v>1.44448820973166</v>
      </c>
      <c r="AB21" s="36"/>
      <c r="AC21" s="36" t="n">
        <f aca="false">M21/O21</f>
        <v>0.961904761904762</v>
      </c>
      <c r="AD21" s="36"/>
      <c r="AE21" s="32" t="n">
        <f aca="false">ASIN(AC21)</f>
        <v>1.29388623213674</v>
      </c>
      <c r="AF21" s="32"/>
      <c r="AG21" s="37" t="n">
        <f aca="false">IF(E21=$E$7,-AE21,AE21-PI())</f>
        <v>-1.29388623213674</v>
      </c>
      <c r="AI21" s="0" t="n">
        <f aca="false">TAN(AG21)</f>
        <v>-3.51850172217267</v>
      </c>
    </row>
    <row r="22" customFormat="false" ht="15" hidden="false" customHeight="false" outlineLevel="0" collapsed="false">
      <c r="A22" s="30"/>
      <c r="B22" s="30" t="s">
        <v>58</v>
      </c>
      <c r="C22" s="30" t="n">
        <v>2</v>
      </c>
      <c r="D22" s="30" t="n">
        <v>4.4</v>
      </c>
      <c r="E22" s="30" t="s">
        <v>46</v>
      </c>
      <c r="F22" s="31" t="n">
        <v>10</v>
      </c>
      <c r="G22" s="32" t="n">
        <v>19.12</v>
      </c>
      <c r="H22" s="32" t="n">
        <v>0.23</v>
      </c>
      <c r="I22" s="32" t="n">
        <f aca="false">RANDBETWEEN(($U22-0.25),($U22+0.25))</f>
        <v>3</v>
      </c>
      <c r="J22" s="32"/>
      <c r="K22" s="32"/>
      <c r="L22" s="32"/>
      <c r="M22" s="32" t="n">
        <v>15.4</v>
      </c>
      <c r="N22" s="32" t="n">
        <v>0.2</v>
      </c>
      <c r="O22" s="32" t="n">
        <v>15.6</v>
      </c>
      <c r="P22" s="32" t="n">
        <v>0.2</v>
      </c>
      <c r="Q22" s="32" t="n">
        <v>1</v>
      </c>
      <c r="R22" s="32" t="n">
        <v>0.02</v>
      </c>
      <c r="S22" s="33"/>
      <c r="T22" s="34" t="s">
        <v>65</v>
      </c>
      <c r="U22" s="35" t="n">
        <f aca="false">G22/10</f>
        <v>1.912</v>
      </c>
      <c r="V22" s="32"/>
      <c r="W22" s="32" t="n">
        <f aca="false">1/U22</f>
        <v>0.523012552301255</v>
      </c>
      <c r="X22" s="32"/>
      <c r="Y22" s="32" t="n">
        <f aca="false">2*PI()*W22</f>
        <v>3.28618478408974</v>
      </c>
      <c r="Z22" s="32"/>
      <c r="AA22" s="36" t="n">
        <f aca="false">ATAN(O22/(2*Q22))</f>
        <v>1.44328676857966</v>
      </c>
      <c r="AB22" s="36"/>
      <c r="AC22" s="36" t="n">
        <f aca="false">M22/O22</f>
        <v>0.987179487179487</v>
      </c>
      <c r="AD22" s="36"/>
      <c r="AE22" s="32" t="n">
        <f aca="false">ASIN(AC22)</f>
        <v>1.41049660051958</v>
      </c>
      <c r="AF22" s="32"/>
      <c r="AG22" s="37" t="n">
        <f aca="false">IF(E22=$E$7,-AE22,AE22-PI())</f>
        <v>-1.41049660051958</v>
      </c>
      <c r="AI22" s="0" t="n">
        <f aca="false">TAN(AG22)</f>
        <v>-6.18478883254926</v>
      </c>
    </row>
    <row r="23" customFormat="false" ht="15" hidden="false" customHeight="false" outlineLevel="0" collapsed="false">
      <c r="A23" s="30"/>
      <c r="B23" s="30" t="s">
        <v>58</v>
      </c>
      <c r="C23" s="30" t="n">
        <v>2</v>
      </c>
      <c r="D23" s="30" t="n">
        <v>4.6</v>
      </c>
      <c r="E23" s="30" t="s">
        <v>53</v>
      </c>
      <c r="F23" s="31" t="n">
        <v>10</v>
      </c>
      <c r="G23" s="32" t="n">
        <v>18.56</v>
      </c>
      <c r="H23" s="32" t="n">
        <v>0.23</v>
      </c>
      <c r="I23" s="32" t="n">
        <f aca="false">RANDBETWEEN(($U23-0.25),($U23+0.25))</f>
        <v>2</v>
      </c>
      <c r="J23" s="32"/>
      <c r="K23" s="32"/>
      <c r="L23" s="32"/>
      <c r="M23" s="32" t="n">
        <v>14.6</v>
      </c>
      <c r="N23" s="32" t="n">
        <v>0.2</v>
      </c>
      <c r="O23" s="32" t="n">
        <v>15.2</v>
      </c>
      <c r="P23" s="32" t="n">
        <v>0.2</v>
      </c>
      <c r="Q23" s="32" t="n">
        <v>1</v>
      </c>
      <c r="R23" s="32" t="n">
        <v>0.02</v>
      </c>
      <c r="S23" s="33"/>
      <c r="T23" s="34" t="s">
        <v>66</v>
      </c>
      <c r="U23" s="35" t="n">
        <f aca="false">G23/10</f>
        <v>1.856</v>
      </c>
      <c r="V23" s="32"/>
      <c r="W23" s="32" t="n">
        <f aca="false">1/U23</f>
        <v>0.538793103448276</v>
      </c>
      <c r="X23" s="32"/>
      <c r="Y23" s="32" t="n">
        <f aca="false">2*PI()*W23</f>
        <v>3.3853369111959</v>
      </c>
      <c r="Z23" s="32"/>
      <c r="AA23" s="36" t="n">
        <f aca="false">ATAN(O23/(2*Q23))</f>
        <v>1.43996893072084</v>
      </c>
      <c r="AB23" s="36"/>
      <c r="AC23" s="36" t="n">
        <f aca="false">M23/O23</f>
        <v>0.960526315789474</v>
      </c>
      <c r="AD23" s="36"/>
      <c r="AE23" s="32" t="n">
        <f aca="false">ASIN(AC23)</f>
        <v>1.28888801434388</v>
      </c>
      <c r="AF23" s="32"/>
      <c r="AG23" s="37" t="n">
        <f aca="false">IF(E23=$E$7,-AE23,AE23-PI())</f>
        <v>-1.85270463924592</v>
      </c>
      <c r="AI23" s="0" t="n">
        <f aca="false">TAN(AG23)</f>
        <v>3.45278151983494</v>
      </c>
    </row>
    <row r="24" customFormat="false" ht="15" hidden="false" customHeight="false" outlineLevel="0" collapsed="false">
      <c r="A24" s="30"/>
      <c r="B24" s="30" t="s">
        <v>58</v>
      </c>
      <c r="C24" s="30" t="n">
        <v>2</v>
      </c>
      <c r="D24" s="30" t="n">
        <v>4.8</v>
      </c>
      <c r="E24" s="30" t="s">
        <v>53</v>
      </c>
      <c r="F24" s="31" t="n">
        <v>10</v>
      </c>
      <c r="G24" s="32" t="n">
        <v>17.81</v>
      </c>
      <c r="H24" s="32" t="n">
        <v>0.23</v>
      </c>
      <c r="I24" s="32" t="n">
        <f aca="false">RANDBETWEEN(($U24-0.25),($U24+0.25))</f>
        <v>2</v>
      </c>
      <c r="J24" s="32"/>
      <c r="K24" s="32"/>
      <c r="L24" s="32"/>
      <c r="M24" s="32" t="n">
        <v>13.15</v>
      </c>
      <c r="N24" s="32" t="n">
        <v>0.2</v>
      </c>
      <c r="O24" s="32" t="n">
        <v>14.5</v>
      </c>
      <c r="P24" s="32" t="n">
        <v>0.2</v>
      </c>
      <c r="Q24" s="32" t="n">
        <v>1</v>
      </c>
      <c r="R24" s="32" t="n">
        <v>0.02</v>
      </c>
      <c r="S24" s="33"/>
      <c r="T24" s="34" t="s">
        <v>67</v>
      </c>
      <c r="U24" s="35" t="n">
        <f aca="false">G24/10</f>
        <v>1.781</v>
      </c>
      <c r="V24" s="32"/>
      <c r="W24" s="32" t="n">
        <f aca="false">1/U24</f>
        <v>0.561482313307131</v>
      </c>
      <c r="X24" s="32"/>
      <c r="Y24" s="32" t="n">
        <f aca="false">2*PI()*W24</f>
        <v>3.52789742121257</v>
      </c>
      <c r="Z24" s="32"/>
      <c r="AA24" s="36" t="n">
        <f aca="false">ATAN(O24/(2*Q24))</f>
        <v>1.43373015248471</v>
      </c>
      <c r="AB24" s="36"/>
      <c r="AC24" s="36" t="n">
        <f aca="false">M24/O24</f>
        <v>0.906896551724138</v>
      </c>
      <c r="AD24" s="36"/>
      <c r="AE24" s="32" t="n">
        <f aca="false">ASIN(AC24)</f>
        <v>1.13585923748556</v>
      </c>
      <c r="AF24" s="32"/>
      <c r="AG24" s="37" t="n">
        <f aca="false">IF(E24=$E$7,-AE24,AE24-PI())</f>
        <v>-2.00573341610423</v>
      </c>
      <c r="AI24" s="0" t="n">
        <f aca="false">TAN(AG24)</f>
        <v>2.15234210074804</v>
      </c>
    </row>
    <row r="25" customFormat="false" ht="15" hidden="false" customHeight="false" outlineLevel="0" collapsed="false">
      <c r="A25" s="30"/>
      <c r="B25" s="30" t="s">
        <v>58</v>
      </c>
      <c r="C25" s="30" t="n">
        <v>2</v>
      </c>
      <c r="D25" s="30" t="n">
        <v>5</v>
      </c>
      <c r="E25" s="30" t="s">
        <v>53</v>
      </c>
      <c r="F25" s="31" t="n">
        <v>10</v>
      </c>
      <c r="G25" s="32" t="n">
        <v>17.15</v>
      </c>
      <c r="H25" s="32" t="n">
        <v>0.23</v>
      </c>
      <c r="I25" s="32" t="n">
        <f aca="false">RANDBETWEEN(($U25-0.25),($U25+0.25))</f>
        <v>2</v>
      </c>
      <c r="J25" s="32"/>
      <c r="K25" s="32"/>
      <c r="L25" s="32"/>
      <c r="M25" s="32" t="n">
        <v>11.35</v>
      </c>
      <c r="N25" s="32" t="n">
        <v>0.2</v>
      </c>
      <c r="O25" s="32" t="n">
        <v>12.9</v>
      </c>
      <c r="P25" s="32" t="n">
        <v>0.2</v>
      </c>
      <c r="Q25" s="32" t="n">
        <v>1</v>
      </c>
      <c r="R25" s="32" t="n">
        <v>0.02</v>
      </c>
      <c r="S25" s="33"/>
      <c r="T25" s="34" t="s">
        <v>68</v>
      </c>
      <c r="U25" s="35" t="n">
        <f aca="false">G25/10</f>
        <v>1.715</v>
      </c>
      <c r="V25" s="32"/>
      <c r="W25" s="32" t="n">
        <f aca="false">1/U25</f>
        <v>0.583090379008746</v>
      </c>
      <c r="X25" s="32"/>
      <c r="Y25" s="32" t="n">
        <f aca="false">2*PI()*W25</f>
        <v>3.66366490214553</v>
      </c>
      <c r="Z25" s="32"/>
      <c r="AA25" s="36" t="n">
        <f aca="false">ATAN(O25/(2*Q25))</f>
        <v>1.41698217656186</v>
      </c>
      <c r="AB25" s="36"/>
      <c r="AC25" s="36" t="n">
        <f aca="false">M25/O25</f>
        <v>0.87984496124031</v>
      </c>
      <c r="AD25" s="36"/>
      <c r="AE25" s="32" t="n">
        <f aca="false">ASIN(AC25)</f>
        <v>1.07553588361698</v>
      </c>
      <c r="AF25" s="32"/>
      <c r="AG25" s="37" t="n">
        <f aca="false">IF(E25=$E$7,-AE25,AE25-PI())</f>
        <v>-2.06605676997281</v>
      </c>
      <c r="AI25" s="0" t="n">
        <f aca="false">TAN(AG25)</f>
        <v>1.85128866037254</v>
      </c>
    </row>
    <row r="26" customFormat="false" ht="15" hidden="false" customHeight="false" outlineLevel="0" collapsed="false">
      <c r="A26" s="30"/>
      <c r="B26" s="30" t="s">
        <v>58</v>
      </c>
      <c r="C26" s="30" t="n">
        <v>2</v>
      </c>
      <c r="D26" s="30" t="n">
        <v>5.5</v>
      </c>
      <c r="E26" s="30" t="s">
        <v>53</v>
      </c>
      <c r="F26" s="31" t="n">
        <v>10</v>
      </c>
      <c r="G26" s="32" t="n">
        <v>15.59</v>
      </c>
      <c r="H26" s="32" t="n">
        <v>0.23</v>
      </c>
      <c r="I26" s="32" t="n">
        <f aca="false">RANDBETWEEN(($U26-0.25),($U26+0.25))</f>
        <v>2</v>
      </c>
      <c r="J26" s="32"/>
      <c r="K26" s="32"/>
      <c r="L26" s="32"/>
      <c r="M26" s="32" t="n">
        <v>7.6</v>
      </c>
      <c r="N26" s="32" t="n">
        <v>0.2</v>
      </c>
      <c r="O26" s="32" t="n">
        <v>10.15</v>
      </c>
      <c r="P26" s="32" t="n">
        <v>0.2</v>
      </c>
      <c r="Q26" s="32" t="n">
        <v>1</v>
      </c>
      <c r="R26" s="32" t="n">
        <v>0.02</v>
      </c>
      <c r="S26" s="33"/>
      <c r="T26" s="34" t="s">
        <v>69</v>
      </c>
      <c r="U26" s="35" t="n">
        <f aca="false">G26/10</f>
        <v>1.559</v>
      </c>
      <c r="V26" s="32"/>
      <c r="W26" s="32" t="n">
        <f aca="false">1/U26</f>
        <v>0.64143681847338</v>
      </c>
      <c r="X26" s="32"/>
      <c r="Y26" s="32" t="n">
        <f aca="false">2*PI()*W26</f>
        <v>4.03026639331596</v>
      </c>
      <c r="Z26" s="32"/>
      <c r="AA26" s="36" t="n">
        <f aca="false">ATAN(O26/(2*Q26))</f>
        <v>1.37624436117626</v>
      </c>
      <c r="AB26" s="36"/>
      <c r="AC26" s="36" t="n">
        <f aca="false">M26/O26</f>
        <v>0.748768472906404</v>
      </c>
      <c r="AD26" s="36"/>
      <c r="AE26" s="32" t="n">
        <f aca="false">ASIN(AC26)</f>
        <v>0.846202145221979</v>
      </c>
      <c r="AF26" s="32"/>
      <c r="AG26" s="37" t="n">
        <f aca="false">IF(E26=$E$7,-AE26,AE26-PI())</f>
        <v>-2.29539050836781</v>
      </c>
      <c r="AI26" s="0" t="n">
        <f aca="false">TAN(AG26)</f>
        <v>1.12965108391446</v>
      </c>
    </row>
    <row r="27" customFormat="false" ht="15" hidden="false" customHeight="false" outlineLevel="0" collapsed="false">
      <c r="A27" s="30"/>
      <c r="B27" s="30" t="s">
        <v>70</v>
      </c>
      <c r="C27" s="30" t="n">
        <v>2</v>
      </c>
      <c r="D27" s="30" t="n">
        <v>2.5</v>
      </c>
      <c r="E27" s="30" t="s">
        <v>46</v>
      </c>
      <c r="F27" s="31" t="n">
        <v>10</v>
      </c>
      <c r="G27" s="32" t="n">
        <v>31.87</v>
      </c>
      <c r="H27" s="32" t="n">
        <v>0.23</v>
      </c>
      <c r="I27" s="32" t="n">
        <f aca="false">RANDBETWEEN(($U27-0.25),($U27+0.25))</f>
        <v>4</v>
      </c>
      <c r="J27" s="32"/>
      <c r="K27" s="32"/>
      <c r="L27" s="32"/>
      <c r="M27" s="32" t="n">
        <v>5.85</v>
      </c>
      <c r="N27" s="32" t="n">
        <v>0.2</v>
      </c>
      <c r="O27" s="32" t="n">
        <v>10</v>
      </c>
      <c r="P27" s="32" t="n">
        <v>0.2</v>
      </c>
      <c r="Q27" s="32" t="n">
        <v>1</v>
      </c>
      <c r="R27" s="32" t="n">
        <v>0.02</v>
      </c>
      <c r="S27" s="33"/>
      <c r="T27" s="34" t="s">
        <v>71</v>
      </c>
      <c r="U27" s="35" t="n">
        <f aca="false">G27/10</f>
        <v>3.187</v>
      </c>
      <c r="V27" s="32"/>
      <c r="W27" s="32" t="n">
        <f aca="false">1/U27</f>
        <v>0.313774709758393</v>
      </c>
      <c r="X27" s="32"/>
      <c r="Y27" s="32" t="n">
        <f aca="false">2*PI()*W27</f>
        <v>1.97150464611848</v>
      </c>
      <c r="Z27" s="32"/>
      <c r="AA27" s="36" t="n">
        <f aca="false">ATAN(O27/(2*Q27))</f>
        <v>1.37340076694502</v>
      </c>
      <c r="AB27" s="36"/>
      <c r="AC27" s="36" t="n">
        <f aca="false">M27/O27</f>
        <v>0.585</v>
      </c>
      <c r="AD27" s="36"/>
      <c r="AE27" s="32" t="n">
        <f aca="false">ASIN(AC27)</f>
        <v>0.624880057761309</v>
      </c>
      <c r="AF27" s="32"/>
      <c r="AG27" s="37" t="n">
        <f aca="false">IF(E27=$E$7,-AE27,AE27-PI())</f>
        <v>-0.624880057761309</v>
      </c>
      <c r="AI27" s="0" t="n">
        <f aca="false">TAN(AG27)</f>
        <v>-0.721302079823457</v>
      </c>
    </row>
    <row r="28" customFormat="false" ht="15" hidden="false" customHeight="false" outlineLevel="0" collapsed="false">
      <c r="A28" s="30"/>
      <c r="B28" s="30" t="s">
        <v>70</v>
      </c>
      <c r="C28" s="30" t="n">
        <v>2</v>
      </c>
      <c r="D28" s="30" t="n">
        <v>3</v>
      </c>
      <c r="E28" s="30" t="s">
        <v>46</v>
      </c>
      <c r="F28" s="31" t="n">
        <v>10</v>
      </c>
      <c r="G28" s="32" t="n">
        <v>27.19</v>
      </c>
      <c r="H28" s="32" t="n">
        <v>0.23</v>
      </c>
      <c r="I28" s="32" t="n">
        <f aca="false">RANDBETWEEN(($U28-0.25),($U28+0.25))</f>
        <v>3</v>
      </c>
      <c r="J28" s="32"/>
      <c r="K28" s="32"/>
      <c r="L28" s="32"/>
      <c r="M28" s="32" t="n">
        <v>7.9</v>
      </c>
      <c r="N28" s="32" t="n">
        <v>0.2</v>
      </c>
      <c r="O28" s="32" t="n">
        <v>11.1</v>
      </c>
      <c r="P28" s="32" t="n">
        <v>0.2</v>
      </c>
      <c r="Q28" s="32" t="n">
        <v>1</v>
      </c>
      <c r="R28" s="32" t="n">
        <v>0.02</v>
      </c>
      <c r="S28" s="33"/>
      <c r="T28" s="34" t="s">
        <v>72</v>
      </c>
      <c r="U28" s="35" t="n">
        <f aca="false">G28/10</f>
        <v>2.719</v>
      </c>
      <c r="V28" s="32"/>
      <c r="W28" s="32" t="n">
        <f aca="false">1/U28</f>
        <v>0.367782272894446</v>
      </c>
      <c r="X28" s="32"/>
      <c r="Y28" s="32" t="n">
        <f aca="false">2*PI()*W28</f>
        <v>2.3108441732915</v>
      </c>
      <c r="Z28" s="32"/>
      <c r="AA28" s="36" t="n">
        <f aca="false">ATAN(O28/(2*Q28))</f>
        <v>1.39252886849566</v>
      </c>
      <c r="AB28" s="36"/>
      <c r="AC28" s="36" t="n">
        <f aca="false">M28/O28</f>
        <v>0.711711711711712</v>
      </c>
      <c r="AD28" s="36"/>
      <c r="AE28" s="32" t="n">
        <f aca="false">ASIN(AC28)</f>
        <v>0.791931909933221</v>
      </c>
      <c r="AF28" s="32"/>
      <c r="AG28" s="37" t="n">
        <f aca="false">IF(E28=$E$7,-AE28,AE28-PI())</f>
        <v>-0.791931909933221</v>
      </c>
      <c r="AI28" s="0" t="n">
        <f aca="false">TAN(AG28)</f>
        <v>-1.01315362268409</v>
      </c>
    </row>
    <row r="29" customFormat="false" ht="15" hidden="false" customHeight="false" outlineLevel="0" collapsed="false">
      <c r="A29" s="30"/>
      <c r="B29" s="30" t="s">
        <v>70</v>
      </c>
      <c r="C29" s="30" t="n">
        <v>2</v>
      </c>
      <c r="D29" s="30" t="n">
        <v>4</v>
      </c>
      <c r="E29" s="30" t="s">
        <v>46</v>
      </c>
      <c r="F29" s="31" t="n">
        <v>10</v>
      </c>
      <c r="G29" s="32" t="n">
        <v>21</v>
      </c>
      <c r="H29" s="32" t="n">
        <v>0.23</v>
      </c>
      <c r="I29" s="32" t="n">
        <f aca="false">RANDBETWEEN(($U29-0.25),($U29+0.25))</f>
        <v>3</v>
      </c>
      <c r="J29" s="32"/>
      <c r="K29" s="32"/>
      <c r="L29" s="32"/>
      <c r="M29" s="32" t="n">
        <v>11.45</v>
      </c>
      <c r="N29" s="32" t="n">
        <v>0.2</v>
      </c>
      <c r="O29" s="32" t="n">
        <v>12.1</v>
      </c>
      <c r="P29" s="32" t="n">
        <v>0.2</v>
      </c>
      <c r="Q29" s="32" t="n">
        <v>1</v>
      </c>
      <c r="R29" s="32" t="n">
        <v>0.02</v>
      </c>
      <c r="S29" s="33"/>
      <c r="T29" s="34" t="s">
        <v>73</v>
      </c>
      <c r="U29" s="35" t="n">
        <f aca="false">G29/10</f>
        <v>2.1</v>
      </c>
      <c r="V29" s="32"/>
      <c r="W29" s="32" t="n">
        <f aca="false">1/U29</f>
        <v>0.476190476190476</v>
      </c>
      <c r="X29" s="32"/>
      <c r="Y29" s="32" t="n">
        <f aca="false">2*PI()*W29</f>
        <v>2.99199300341885</v>
      </c>
      <c r="Z29" s="32"/>
      <c r="AA29" s="36" t="n">
        <f aca="false">ATAN(O29/(2*Q29))</f>
        <v>1.4069881311511</v>
      </c>
      <c r="AB29" s="36"/>
      <c r="AC29" s="36" t="n">
        <f aca="false">M29/O29</f>
        <v>0.946280991735537</v>
      </c>
      <c r="AD29" s="36"/>
      <c r="AE29" s="32" t="n">
        <f aca="false">ASIN(AC29)</f>
        <v>1.24153359105479</v>
      </c>
      <c r="AF29" s="32"/>
      <c r="AG29" s="37" t="n">
        <f aca="false">IF(E29=$E$7,-AE29,AE29-PI())</f>
        <v>-1.24153359105479</v>
      </c>
      <c r="AI29" s="0" t="n">
        <f aca="false">TAN(AG29)</f>
        <v>-2.92653250793606</v>
      </c>
    </row>
    <row r="30" customFormat="false" ht="15" hidden="false" customHeight="false" outlineLevel="0" collapsed="false">
      <c r="A30" s="30"/>
      <c r="B30" s="30" t="s">
        <v>70</v>
      </c>
      <c r="C30" s="30" t="n">
        <v>2</v>
      </c>
      <c r="D30" s="30" t="n">
        <v>4.25</v>
      </c>
      <c r="E30" s="30" t="s">
        <v>46</v>
      </c>
      <c r="F30" s="31" t="n">
        <v>10</v>
      </c>
      <c r="G30" s="32" t="n">
        <v>19.94</v>
      </c>
      <c r="H30" s="32" t="n">
        <v>0.23</v>
      </c>
      <c r="I30" s="32" t="n">
        <f aca="false">RANDBETWEEN(($U30-0.25),($U30+0.25))</f>
        <v>3</v>
      </c>
      <c r="J30" s="32"/>
      <c r="K30" s="32"/>
      <c r="L30" s="32"/>
      <c r="M30" s="32" t="n">
        <v>11.55</v>
      </c>
      <c r="N30" s="32" t="n">
        <v>0.2</v>
      </c>
      <c r="O30" s="32" t="n">
        <v>11.95</v>
      </c>
      <c r="P30" s="32" t="n">
        <v>0.2</v>
      </c>
      <c r="Q30" s="32" t="n">
        <v>1</v>
      </c>
      <c r="R30" s="32" t="n">
        <v>0.02</v>
      </c>
      <c r="S30" s="33"/>
      <c r="T30" s="34" t="s">
        <v>74</v>
      </c>
      <c r="U30" s="35" t="n">
        <f aca="false">G30/10</f>
        <v>1.994</v>
      </c>
      <c r="V30" s="32"/>
      <c r="W30" s="32" t="n">
        <f aca="false">1/U30</f>
        <v>0.501504513540622</v>
      </c>
      <c r="X30" s="32"/>
      <c r="Y30" s="32" t="n">
        <f aca="false">2*PI()*W30</f>
        <v>3.15104579096268</v>
      </c>
      <c r="Z30" s="32"/>
      <c r="AA30" s="36" t="n">
        <f aca="false">ATAN(O30/(2*Q30))</f>
        <v>1.40496922343279</v>
      </c>
      <c r="AB30" s="36"/>
      <c r="AC30" s="36" t="n">
        <f aca="false">M30/O30</f>
        <v>0.96652719665272</v>
      </c>
      <c r="AD30" s="36"/>
      <c r="AE30" s="32" t="n">
        <f aca="false">ASIN(AC30)</f>
        <v>1.31133062027283</v>
      </c>
      <c r="AF30" s="32"/>
      <c r="AG30" s="37" t="n">
        <f aca="false">IF(E30=$E$7,-AE30,AE30-PI())</f>
        <v>-1.31133062027283</v>
      </c>
      <c r="AI30" s="0" t="n">
        <f aca="false">TAN(AG30)</f>
        <v>-3.76719462188364</v>
      </c>
    </row>
    <row r="31" customFormat="false" ht="15" hidden="false" customHeight="false" outlineLevel="0" collapsed="false">
      <c r="A31" s="30"/>
      <c r="B31" s="30" t="s">
        <v>70</v>
      </c>
      <c r="C31" s="30" t="n">
        <v>2</v>
      </c>
      <c r="D31" s="30" t="n">
        <v>4.5</v>
      </c>
      <c r="E31" s="30" t="s">
        <v>53</v>
      </c>
      <c r="F31" s="31" t="n">
        <v>10</v>
      </c>
      <c r="G31" s="32" t="n">
        <v>18.78</v>
      </c>
      <c r="H31" s="32" t="n">
        <v>0.23</v>
      </c>
      <c r="I31" s="32" t="n">
        <f aca="false">RANDBETWEEN(($U31-0.25),($U31+0.25))</f>
        <v>3</v>
      </c>
      <c r="J31" s="32"/>
      <c r="K31" s="32"/>
      <c r="L31" s="32"/>
      <c r="M31" s="32" t="n">
        <v>11.25</v>
      </c>
      <c r="N31" s="32" t="n">
        <v>0.2</v>
      </c>
      <c r="O31" s="32" t="n">
        <v>11.4</v>
      </c>
      <c r="P31" s="32" t="n">
        <v>0.2</v>
      </c>
      <c r="Q31" s="32" t="n">
        <v>1</v>
      </c>
      <c r="R31" s="32" t="n">
        <v>0.02</v>
      </c>
      <c r="S31" s="33"/>
      <c r="T31" s="34" t="s">
        <v>75</v>
      </c>
      <c r="U31" s="35" t="n">
        <f aca="false">G31/10</f>
        <v>1.878</v>
      </c>
      <c r="V31" s="32"/>
      <c r="W31" s="32" t="n">
        <f aca="false">1/U31</f>
        <v>0.53248136315229</v>
      </c>
      <c r="X31" s="32"/>
      <c r="Y31" s="32" t="n">
        <f aca="false">2*PI()*W31</f>
        <v>3.34567907730542</v>
      </c>
      <c r="Z31" s="32"/>
      <c r="AA31" s="36" t="n">
        <f aca="false">ATAN(O31/(2*Q31))</f>
        <v>1.39712512845332</v>
      </c>
      <c r="AB31" s="36"/>
      <c r="AC31" s="36" t="n">
        <f aca="false">M31/O31</f>
        <v>0.986842105263158</v>
      </c>
      <c r="AD31" s="36"/>
      <c r="AE31" s="32" t="n">
        <f aca="false">ASIN(AC31)</f>
        <v>1.40839650262565</v>
      </c>
      <c r="AF31" s="32"/>
      <c r="AG31" s="37" t="n">
        <f aca="false">IF(E31=$E$7,-AE31,AE31-PI())</f>
        <v>-1.73319615096415</v>
      </c>
      <c r="AI31" s="0" t="n">
        <f aca="false">TAN(AG31)</f>
        <v>6.10341344078369</v>
      </c>
    </row>
    <row r="32" customFormat="false" ht="15" hidden="false" customHeight="false" outlineLevel="0" collapsed="false">
      <c r="A32" s="30"/>
      <c r="B32" s="30" t="s">
        <v>70</v>
      </c>
      <c r="C32" s="30" t="n">
        <v>2</v>
      </c>
      <c r="D32" s="30" t="n">
        <v>4.75</v>
      </c>
      <c r="E32" s="30" t="s">
        <v>53</v>
      </c>
      <c r="F32" s="31" t="n">
        <v>10</v>
      </c>
      <c r="G32" s="32" t="n">
        <v>17.9</v>
      </c>
      <c r="H32" s="32" t="n">
        <v>0.23</v>
      </c>
      <c r="I32" s="32" t="n">
        <f aca="false">RANDBETWEEN(($U32-0.25),($U32+0.25))</f>
        <v>2</v>
      </c>
      <c r="J32" s="32"/>
      <c r="K32" s="32"/>
      <c r="L32" s="32"/>
      <c r="M32" s="32" t="n">
        <v>10.2</v>
      </c>
      <c r="N32" s="32" t="n">
        <v>0.2</v>
      </c>
      <c r="O32" s="32" t="n">
        <v>10.7</v>
      </c>
      <c r="P32" s="32" t="n">
        <v>0.2</v>
      </c>
      <c r="Q32" s="32" t="n">
        <v>1</v>
      </c>
      <c r="R32" s="32" t="n">
        <v>0.02</v>
      </c>
      <c r="S32" s="33"/>
      <c r="T32" s="34" t="s">
        <v>76</v>
      </c>
      <c r="U32" s="35" t="n">
        <f aca="false">G32/10</f>
        <v>1.79</v>
      </c>
      <c r="V32" s="32"/>
      <c r="W32" s="32" t="n">
        <f aca="false">1/U32</f>
        <v>0.558659217877095</v>
      </c>
      <c r="X32" s="32"/>
      <c r="Y32" s="32" t="n">
        <f aca="false">2*PI()*W32</f>
        <v>3.5101593894858</v>
      </c>
      <c r="Z32" s="32"/>
      <c r="AA32" s="36" t="n">
        <f aca="false">ATAN(O32/(2*Q32))</f>
        <v>1.38601271082507</v>
      </c>
      <c r="AB32" s="36"/>
      <c r="AC32" s="36" t="n">
        <f aca="false">M32/O32</f>
        <v>0.953271028037383</v>
      </c>
      <c r="AD32" s="36"/>
      <c r="AE32" s="32" t="n">
        <f aca="false">ASIN(AC32)</f>
        <v>1.26388425788249</v>
      </c>
      <c r="AF32" s="32"/>
      <c r="AG32" s="37" t="n">
        <f aca="false">IF(E32=$E$7,-AE32,AE32-PI())</f>
        <v>-1.8777083957073</v>
      </c>
      <c r="AI32" s="0" t="n">
        <f aca="false">TAN(AG32)</f>
        <v>3.15530994693771</v>
      </c>
    </row>
    <row r="33" customFormat="false" ht="15" hidden="false" customHeight="false" outlineLevel="0" collapsed="false">
      <c r="A33" s="30"/>
      <c r="B33" s="30" t="s">
        <v>70</v>
      </c>
      <c r="C33" s="30" t="n">
        <v>2</v>
      </c>
      <c r="D33" s="30" t="n">
        <v>5</v>
      </c>
      <c r="E33" s="30" t="s">
        <v>53</v>
      </c>
      <c r="F33" s="31" t="n">
        <v>10</v>
      </c>
      <c r="G33" s="32" t="n">
        <v>17.1</v>
      </c>
      <c r="H33" s="32" t="n">
        <v>0.23</v>
      </c>
      <c r="I33" s="32" t="n">
        <f aca="false">RANDBETWEEN(($U33-0.25),($U33+0.25))</f>
        <v>2</v>
      </c>
      <c r="J33" s="32"/>
      <c r="K33" s="32"/>
      <c r="L33" s="32"/>
      <c r="M33" s="32" t="n">
        <v>9.15</v>
      </c>
      <c r="N33" s="32" t="n">
        <v>0.2</v>
      </c>
      <c r="O33" s="32" t="n">
        <v>9.95</v>
      </c>
      <c r="P33" s="32" t="n">
        <v>0.2</v>
      </c>
      <c r="Q33" s="32" t="n">
        <v>1</v>
      </c>
      <c r="R33" s="32" t="n">
        <v>0.02</v>
      </c>
      <c r="S33" s="33"/>
      <c r="T33" s="34" t="s">
        <v>77</v>
      </c>
      <c r="U33" s="35" t="n">
        <f aca="false">G33/10</f>
        <v>1.71</v>
      </c>
      <c r="V33" s="32"/>
      <c r="W33" s="32" t="n">
        <f aca="false">1/U33</f>
        <v>0.584795321637427</v>
      </c>
      <c r="X33" s="32"/>
      <c r="Y33" s="32" t="n">
        <f aca="false">2*PI()*W33</f>
        <v>3.67437737261964</v>
      </c>
      <c r="Z33" s="32"/>
      <c r="AA33" s="36" t="n">
        <f aca="false">ATAN(O33/(2*Q33))</f>
        <v>1.37243458367078</v>
      </c>
      <c r="AB33" s="36"/>
      <c r="AC33" s="36" t="n">
        <f aca="false">M33/O33</f>
        <v>0.919597989949749</v>
      </c>
      <c r="AD33" s="36"/>
      <c r="AE33" s="32" t="n">
        <f aca="false">ASIN(AC33)</f>
        <v>1.16705596753423</v>
      </c>
      <c r="AF33" s="32"/>
      <c r="AG33" s="37" t="n">
        <f aca="false">IF(E33=$E$7,-AE33,AE33-PI())</f>
        <v>-1.97453668605557</v>
      </c>
      <c r="AI33" s="0" t="n">
        <f aca="false">TAN(AG33)</f>
        <v>2.34077363369218</v>
      </c>
    </row>
    <row r="34" customFormat="false" ht="15" hidden="false" customHeight="false" outlineLevel="0" collapsed="false">
      <c r="A34" s="30"/>
      <c r="B34" s="30" t="s">
        <v>70</v>
      </c>
      <c r="C34" s="30" t="n">
        <v>2</v>
      </c>
      <c r="D34" s="30" t="n">
        <v>5.5</v>
      </c>
      <c r="E34" s="30" t="s">
        <v>53</v>
      </c>
      <c r="F34" s="31" t="n">
        <v>10</v>
      </c>
      <c r="G34" s="32" t="n">
        <v>15.72</v>
      </c>
      <c r="H34" s="32" t="n">
        <v>0.23</v>
      </c>
      <c r="I34" s="32" t="n">
        <f aca="false">RANDBETWEEN(($U34-0.25),($U34+0.25))</f>
        <v>2</v>
      </c>
      <c r="J34" s="32"/>
      <c r="K34" s="32"/>
      <c r="L34" s="32"/>
      <c r="M34" s="32" t="n">
        <v>6.65</v>
      </c>
      <c r="N34" s="32" t="n">
        <v>0.2</v>
      </c>
      <c r="O34" s="32" t="n">
        <v>8.2</v>
      </c>
      <c r="P34" s="32" t="n">
        <v>0.2</v>
      </c>
      <c r="Q34" s="32" t="n">
        <v>1</v>
      </c>
      <c r="R34" s="32" t="n">
        <v>0.02</v>
      </c>
      <c r="S34" s="33"/>
      <c r="T34" s="34" t="s">
        <v>78</v>
      </c>
      <c r="U34" s="35" t="n">
        <f aca="false">G34/10</f>
        <v>1.572</v>
      </c>
      <c r="V34" s="32"/>
      <c r="W34" s="32" t="n">
        <f aca="false">1/U34</f>
        <v>0.636132315521629</v>
      </c>
      <c r="X34" s="32"/>
      <c r="Y34" s="32" t="n">
        <f aca="false">2*PI()*W34</f>
        <v>3.99693721830762</v>
      </c>
      <c r="Z34" s="32"/>
      <c r="AA34" s="36" t="n">
        <f aca="false">ATAN(O34/(2*Q34))</f>
        <v>1.33156472683124</v>
      </c>
      <c r="AB34" s="36"/>
      <c r="AC34" s="36" t="n">
        <f aca="false">M34/O34</f>
        <v>0.810975609756098</v>
      </c>
      <c r="AD34" s="36"/>
      <c r="AE34" s="32" t="n">
        <f aca="false">ASIN(AC34)</f>
        <v>0.945817674417326</v>
      </c>
      <c r="AF34" s="32"/>
      <c r="AG34" s="37" t="n">
        <f aca="false">IF(E34=$E$7,-AE34,AE34-PI())</f>
        <v>-2.19577497917247</v>
      </c>
      <c r="AI34" s="0" t="n">
        <f aca="false">TAN(AG34)</f>
        <v>1.3860936355156</v>
      </c>
    </row>
    <row r="35" customFormat="false" ht="15" hidden="false" customHeight="true" outlineLevel="0" collapsed="false">
      <c r="A35" s="30"/>
      <c r="B35" s="30"/>
      <c r="C35" s="30"/>
      <c r="D35" s="30"/>
      <c r="E35" s="30"/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3"/>
      <c r="T35" s="34"/>
      <c r="U35" s="35"/>
      <c r="V35" s="32"/>
      <c r="W35" s="32"/>
      <c r="X35" s="32"/>
      <c r="Y35" s="32"/>
      <c r="Z35" s="32"/>
      <c r="AA35" s="36"/>
      <c r="AB35" s="36"/>
      <c r="AC35" s="36"/>
      <c r="AD35" s="36"/>
      <c r="AE35" s="32"/>
      <c r="AF35" s="32"/>
    </row>
    <row r="36" customFormat="false" ht="15" hidden="false" customHeight="true" outlineLevel="0" collapsed="false">
      <c r="A36" s="30"/>
      <c r="B36" s="30"/>
      <c r="C36" s="30"/>
      <c r="D36" s="30"/>
      <c r="E36" s="30"/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  <c r="T36" s="34"/>
      <c r="U36" s="35"/>
      <c r="V36" s="32"/>
      <c r="W36" s="32"/>
      <c r="X36" s="32"/>
      <c r="Y36" s="32"/>
      <c r="Z36" s="32"/>
      <c r="AA36" s="36"/>
      <c r="AB36" s="36"/>
      <c r="AC36" s="36"/>
      <c r="AD36" s="36"/>
      <c r="AE36" s="32"/>
      <c r="AF36" s="32"/>
    </row>
    <row r="37" customFormat="false" ht="15" hidden="false" customHeight="true" outlineLevel="0" collapsed="false">
      <c r="A37" s="30"/>
      <c r="B37" s="30"/>
      <c r="C37" s="30"/>
      <c r="D37" s="30"/>
      <c r="E37" s="30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3"/>
      <c r="T37" s="34"/>
      <c r="U37" s="35"/>
      <c r="V37" s="32"/>
      <c r="W37" s="32"/>
      <c r="X37" s="32"/>
      <c r="Y37" s="32"/>
      <c r="Z37" s="32"/>
      <c r="AA37" s="36"/>
      <c r="AB37" s="36"/>
      <c r="AC37" s="36"/>
      <c r="AD37" s="36"/>
      <c r="AE37" s="32"/>
      <c r="AF37" s="32" t="s">
        <v>79</v>
      </c>
      <c r="AG37" s="0" t="n">
        <f aca="false">5.79821956*(10^(-4))</f>
        <v>0.000579821956</v>
      </c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2">
    <mergeCell ref="D3:R3"/>
    <mergeCell ref="U3:AF3"/>
  </mergeCells>
  <printOptions headings="false" gridLines="true" gridLinesSet="true" horizontalCentered="false" verticalCentered="false"/>
  <pageMargins left="0.708333333333333" right="0.708333333333333" top="0.196527777777778" bottom="0.196527777777778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LibreOffice/6.1.0.3$MacOSX_X86_64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2018-10-31T11:37:46Z</dcterms:modified>
  <cp:revision>2</cp:revision>
  <dc:subject/>
  <dc:title/>
</cp:coreProperties>
</file>