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ldSym\earthgen-old\PlanetLibrary\"/>
    </mc:Choice>
  </mc:AlternateContent>
  <bookViews>
    <workbookView xWindow="9432" yWindow="0" windowWidth="23016" windowHeight="9012"/>
  </bookViews>
  <sheets>
    <sheet name="Sheet1" sheetId="1" r:id="rId1"/>
  </sheets>
  <definedNames>
    <definedName name="a">Sheet1!$B$5</definedName>
    <definedName name="h">Sheet1!$B$2</definedName>
    <definedName name="ordScale">Sheet1!$H$4</definedName>
    <definedName name="rad">Sheet1!$H$3</definedName>
    <definedName name="x">Sheet1!$B$3</definedName>
    <definedName name="z">Sheet1!$B$4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2" i="1" l="1"/>
  <c r="B2" i="1" s="1"/>
  <c r="AF32" i="1"/>
  <c r="AG30" i="1"/>
  <c r="AF14" i="1"/>
  <c r="Y32" i="1"/>
  <c r="Y31" i="1"/>
  <c r="X29" i="1"/>
  <c r="X22" i="1"/>
  <c r="X21" i="1"/>
  <c r="Q30" i="1"/>
  <c r="Q29" i="1"/>
  <c r="R16" i="1"/>
  <c r="R15" i="1"/>
  <c r="Q13" i="1"/>
  <c r="J29" i="1"/>
  <c r="K32" i="1"/>
  <c r="K31" i="1"/>
  <c r="K24" i="1"/>
  <c r="L22" i="1"/>
  <c r="L21" i="1"/>
  <c r="K13" i="1"/>
  <c r="L15" i="1"/>
  <c r="B3" i="1" l="1"/>
  <c r="B4" i="1"/>
  <c r="B5" i="1" l="1"/>
  <c r="B6" i="1" s="1"/>
  <c r="X15" i="1"/>
  <c r="Q23" i="1"/>
  <c r="Z13" i="1"/>
  <c r="L16" i="1"/>
  <c r="AG29" i="1"/>
  <c r="S21" i="1"/>
  <c r="AE16" i="1"/>
  <c r="X16" i="1"/>
  <c r="Q24" i="1"/>
  <c r="Z24" i="1" l="1"/>
  <c r="S32" i="1"/>
  <c r="AG24" i="1"/>
  <c r="AF13" i="1"/>
  <c r="AF21" i="1"/>
  <c r="AG23" i="1"/>
  <c r="H3" i="1" l="1"/>
  <c r="H4" i="1"/>
  <c r="B8" i="1"/>
  <c r="B12" i="1" l="1"/>
  <c r="Q31" i="1" s="1"/>
  <c r="C15" i="1"/>
  <c r="C23" i="1"/>
  <c r="C19" i="1"/>
  <c r="D26" i="1"/>
  <c r="D34" i="1"/>
  <c r="B28" i="1"/>
  <c r="B13" i="1"/>
  <c r="C28" i="1"/>
  <c r="C18" i="1"/>
  <c r="B16" i="1"/>
  <c r="D13" i="1"/>
  <c r="D24" i="1"/>
  <c r="C27" i="1"/>
  <c r="D33" i="1"/>
  <c r="C25" i="1"/>
  <c r="B27" i="1"/>
  <c r="C17" i="1"/>
  <c r="C13" i="1"/>
  <c r="C12" i="1"/>
  <c r="D19" i="1"/>
  <c r="B19" i="1"/>
  <c r="D15" i="1"/>
  <c r="B34" i="1"/>
  <c r="B33" i="1"/>
  <c r="D25" i="1"/>
  <c r="B30" i="1"/>
  <c r="D32" i="1"/>
  <c r="C24" i="1"/>
  <c r="D14" i="1"/>
  <c r="B15" i="1"/>
  <c r="D12" i="1"/>
  <c r="D17" i="1"/>
  <c r="B18" i="1"/>
  <c r="B32" i="1"/>
  <c r="B31" i="1"/>
  <c r="D23" i="1"/>
  <c r="B29" i="1"/>
  <c r="D31" i="1"/>
  <c r="D18" i="1"/>
  <c r="B14" i="1"/>
  <c r="C30" i="1"/>
  <c r="B17" i="1"/>
  <c r="C14" i="1"/>
  <c r="C29" i="1"/>
  <c r="C26" i="1"/>
  <c r="C16" i="1"/>
  <c r="D16" i="1"/>
  <c r="J12" i="1"/>
  <c r="AF24" i="1" l="1"/>
  <c r="AF29" i="1"/>
  <c r="R21" i="1"/>
  <c r="H5" i="1"/>
  <c r="S30" i="1"/>
  <c r="L29" i="1"/>
  <c r="S23" i="1"/>
  <c r="AE14" i="1"/>
  <c r="J24" i="1"/>
  <c r="X31" i="1"/>
  <c r="J16" i="1"/>
  <c r="J21" i="1"/>
  <c r="Q32" i="1"/>
  <c r="K15" i="1"/>
  <c r="K22" i="1"/>
  <c r="Y13" i="1"/>
  <c r="Y14" i="1"/>
  <c r="R14" i="1"/>
  <c r="K14" i="1"/>
  <c r="J13" i="1"/>
  <c r="Q15" i="1"/>
  <c r="J32" i="1"/>
  <c r="L28" i="1"/>
  <c r="L12" i="1"/>
  <c r="S31" i="1"/>
  <c r="AE21" i="1"/>
  <c r="AE13" i="1"/>
  <c r="X32" i="1"/>
  <c r="K28" i="1"/>
  <c r="K12" i="1"/>
  <c r="M12" i="1" s="1"/>
  <c r="R31" i="1"/>
  <c r="Z30" i="1"/>
  <c r="S28" i="1"/>
  <c r="L20" i="1"/>
  <c r="Q28" i="1"/>
  <c r="X30" i="1"/>
  <c r="J20" i="1"/>
  <c r="AF22" i="1"/>
  <c r="AF12" i="1"/>
  <c r="Y20" i="1"/>
  <c r="J28" i="1"/>
  <c r="AF28" i="1"/>
  <c r="R22" i="1"/>
  <c r="K30" i="1"/>
  <c r="AE20" i="1"/>
  <c r="X28" i="1"/>
  <c r="Q20" i="1"/>
  <c r="L13" i="1"/>
  <c r="L32" i="1"/>
  <c r="S15" i="1"/>
  <c r="J31" i="1"/>
  <c r="Q16" i="1"/>
  <c r="AE32" i="1"/>
  <c r="X12" i="1"/>
  <c r="J23" i="1"/>
  <c r="AE15" i="1"/>
  <c r="AE30" i="1"/>
  <c r="X24" i="1"/>
  <c r="AE23" i="1"/>
  <c r="Z12" i="1"/>
  <c r="AG15" i="1"/>
  <c r="L23" i="1"/>
  <c r="Y30" i="1"/>
  <c r="R28" i="1"/>
  <c r="K20" i="1"/>
  <c r="AG14" i="1"/>
  <c r="L24" i="1"/>
  <c r="Z31" i="1"/>
  <c r="J30" i="1"/>
  <c r="AE28" i="1"/>
  <c r="Q22" i="1"/>
  <c r="X13" i="1"/>
  <c r="J22" i="1"/>
  <c r="J15" i="1"/>
  <c r="R23" i="1"/>
  <c r="K29" i="1"/>
  <c r="R30" i="1"/>
  <c r="T30" i="1" s="1"/>
  <c r="X14" i="1"/>
  <c r="Q14" i="1"/>
  <c r="J14" i="1"/>
  <c r="R24" i="1"/>
  <c r="Y29" i="1"/>
  <c r="R29" i="1"/>
  <c r="Z20" i="1"/>
  <c r="AG22" i="1"/>
  <c r="AG12" i="1"/>
  <c r="S29" i="1"/>
  <c r="Z29" i="1"/>
  <c r="S24" i="1"/>
  <c r="Z21" i="1"/>
  <c r="AG16" i="1"/>
  <c r="Z16" i="1"/>
  <c r="AG28" i="1"/>
  <c r="S22" i="1"/>
  <c r="L30" i="1"/>
  <c r="S12" i="1"/>
  <c r="AG31" i="1"/>
  <c r="Z23" i="1"/>
  <c r="S16" i="1"/>
  <c r="L31" i="1"/>
  <c r="AG32" i="1"/>
  <c r="Y15" i="1"/>
  <c r="Y22" i="1"/>
  <c r="R13" i="1"/>
  <c r="AF16" i="1"/>
  <c r="Y16" i="1"/>
  <c r="Y21" i="1"/>
  <c r="AF23" i="1"/>
  <c r="AF30" i="1"/>
  <c r="Y24" i="1"/>
  <c r="AE24" i="1"/>
  <c r="Q21" i="1"/>
  <c r="AE29" i="1"/>
  <c r="AH29" i="1" s="1"/>
  <c r="Q12" i="1"/>
  <c r="X23" i="1"/>
  <c r="AE31" i="1"/>
  <c r="Z14" i="1"/>
  <c r="S14" i="1"/>
  <c r="L14" i="1"/>
  <c r="Z22" i="1"/>
  <c r="S13" i="1"/>
  <c r="Z15" i="1"/>
  <c r="X20" i="1"/>
  <c r="AE22" i="1"/>
  <c r="AE12" i="1"/>
  <c r="Y28" i="1"/>
  <c r="R20" i="1"/>
  <c r="AF20" i="1"/>
  <c r="R32" i="1"/>
  <c r="K21" i="1"/>
  <c r="K16" i="1"/>
  <c r="AF31" i="1"/>
  <c r="R12" i="1"/>
  <c r="Y23" i="1"/>
  <c r="AG21" i="1"/>
  <c r="AG13" i="1"/>
  <c r="Z32" i="1"/>
  <c r="AF15" i="1"/>
  <c r="Y12" i="1"/>
  <c r="K23" i="1"/>
  <c r="Z28" i="1"/>
  <c r="S20" i="1"/>
  <c r="AG20" i="1"/>
  <c r="M32" i="1" l="1"/>
  <c r="M16" i="1"/>
  <c r="T31" i="1"/>
  <c r="T24" i="1"/>
  <c r="AH22" i="1"/>
  <c r="T21" i="1"/>
  <c r="AA16" i="1"/>
  <c r="M14" i="1"/>
  <c r="M28" i="1"/>
  <c r="AA13" i="1"/>
  <c r="AH15" i="1"/>
  <c r="M21" i="1"/>
  <c r="AH32" i="1"/>
  <c r="AH31" i="1"/>
  <c r="AA29" i="1"/>
  <c r="AA30" i="1"/>
  <c r="AA20" i="1"/>
  <c r="AA23" i="1"/>
  <c r="AA22" i="1"/>
  <c r="AH24" i="1"/>
  <c r="AA21" i="1"/>
  <c r="T16" i="1"/>
  <c r="AH16" i="1"/>
  <c r="T29" i="1"/>
  <c r="T13" i="1"/>
  <c r="T23" i="1"/>
  <c r="T22" i="1"/>
  <c r="AH23" i="1"/>
  <c r="M23" i="1"/>
  <c r="M31" i="1"/>
  <c r="T20" i="1"/>
  <c r="T28" i="1"/>
  <c r="AH13" i="1"/>
  <c r="M13" i="1"/>
  <c r="T12" i="1"/>
  <c r="AA15" i="1"/>
  <c r="AA14" i="1"/>
  <c r="M15" i="1"/>
  <c r="AH28" i="1"/>
  <c r="AA24" i="1"/>
  <c r="AA12" i="1"/>
  <c r="T14" i="1"/>
  <c r="AA28" i="1"/>
  <c r="AH21" i="1"/>
  <c r="AA31" i="1"/>
  <c r="AA32" i="1"/>
  <c r="AH12" i="1"/>
  <c r="AH30" i="1"/>
  <c r="M22" i="1"/>
  <c r="M29" i="1"/>
  <c r="M30" i="1"/>
  <c r="AH14" i="1"/>
  <c r="AH20" i="1"/>
  <c r="M20" i="1"/>
  <c r="T15" i="1"/>
  <c r="T32" i="1"/>
  <c r="M24" i="1"/>
</calcChain>
</file>

<file path=xl/sharedStrings.xml><?xml version="1.0" encoding="utf-8"?>
<sst xmlns="http://schemas.openxmlformats.org/spreadsheetml/2006/main" count="105" uniqueCount="32">
  <si>
    <t>h=</t>
  </si>
  <si>
    <t>x=</t>
  </si>
  <si>
    <t>z=</t>
  </si>
  <si>
    <t>cube verticies:</t>
  </si>
  <si>
    <t>cross edge verticies</t>
  </si>
  <si>
    <t>x</t>
  </si>
  <si>
    <t>y</t>
  </si>
  <si>
    <t>z</t>
  </si>
  <si>
    <t>Faces Vecticies:</t>
  </si>
  <si>
    <t>Face</t>
  </si>
  <si>
    <t>Vertex</t>
  </si>
  <si>
    <t>distance:</t>
  </si>
  <si>
    <t>Connects To</t>
  </si>
  <si>
    <t>x-0</t>
  </si>
  <si>
    <t>y-0</t>
  </si>
  <si>
    <t>z-0</t>
  </si>
  <si>
    <t>cross-edge</t>
  </si>
  <si>
    <t>CV1</t>
  </si>
  <si>
    <t>CV2</t>
  </si>
  <si>
    <t>Cube Vertices</t>
  </si>
  <si>
    <t>a=</t>
  </si>
  <si>
    <t>length of a side</t>
  </si>
  <si>
    <t>r=</t>
  </si>
  <si>
    <t>radius of inscrimbed sphere</t>
  </si>
  <si>
    <t>R=</t>
  </si>
  <si>
    <t>calculated radius of circumscribing sphere</t>
  </si>
  <si>
    <t>radius of circumscibing sphere</t>
  </si>
  <si>
    <t>cube ordinate=</t>
  </si>
  <si>
    <t>r/R=</t>
  </si>
  <si>
    <t>ratio of inscribed to circumscribed sphere</t>
  </si>
  <si>
    <t>desired r=</t>
  </si>
  <si>
    <t>calc 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</si>
</sst>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4"/>
  <sheetViews>
    <sheetView tabSelected="1" workbookViewId="0">
      <selection activeCell="J5" sqref="J5"/>
    </sheetView>
  </sheetViews>
  <sheetFormatPr defaultRowHeight="14.4" x14ac:dyDescent="0.3"/>
  <cols>
    <col min="5" max="5" width="9.6640625" customWidth="1"/>
  </cols>
  <sheetData>
    <row r="2" spans="1:34" x14ac:dyDescent="0.3">
      <c r="A2" t="s">
        <v>0</v>
      </c>
      <c r="B2">
        <f>C2</f>
        <v>0.6180339887498949</v>
      </c>
      <c r="C2">
        <f>(SQRT(5)-1)/2</f>
        <v>0.6180339887498949</v>
      </c>
      <c r="G2" t="s">
        <v>30</v>
      </c>
      <c r="H2">
        <v>1</v>
      </c>
    </row>
    <row r="3" spans="1:34" x14ac:dyDescent="0.3">
      <c r="A3" t="s">
        <v>1</v>
      </c>
      <c r="B3">
        <f>1+h</f>
        <v>1.6180339887498949</v>
      </c>
      <c r="G3" s="1" t="s">
        <v>24</v>
      </c>
      <c r="H3">
        <f>H2/B8</f>
        <v>1.2584085723648191</v>
      </c>
      <c r="I3" t="s">
        <v>26</v>
      </c>
    </row>
    <row r="4" spans="1:34" x14ac:dyDescent="0.3">
      <c r="A4" t="s">
        <v>2</v>
      </c>
      <c r="B4">
        <f>1-(h^2)</f>
        <v>0.61803398874989479</v>
      </c>
      <c r="G4" s="1" t="s">
        <v>27</v>
      </c>
      <c r="H4">
        <f>rad/SQRT(3)</f>
        <v>0.72654252800536101</v>
      </c>
    </row>
    <row r="5" spans="1:34" x14ac:dyDescent="0.3">
      <c r="A5" t="s">
        <v>20</v>
      </c>
      <c r="B5">
        <f>2*z</f>
        <v>1.2360679774997896</v>
      </c>
      <c r="C5" t="s">
        <v>21</v>
      </c>
      <c r="G5" s="1" t="s">
        <v>31</v>
      </c>
      <c r="H5">
        <f>(2*D23)/20*SQRT(250+110*SQRT(5))</f>
        <v>1.0000000000000002</v>
      </c>
    </row>
    <row r="6" spans="1:34" x14ac:dyDescent="0.3">
      <c r="A6" t="s">
        <v>22</v>
      </c>
      <c r="B6">
        <f>a/20*SQRT(250+110*SQRT(5))</f>
        <v>1.3763819204711734</v>
      </c>
      <c r="C6" t="s">
        <v>23</v>
      </c>
    </row>
    <row r="7" spans="1:34" x14ac:dyDescent="0.3">
      <c r="A7" t="s">
        <v>24</v>
      </c>
      <c r="B7">
        <f>SQRT(3)</f>
        <v>1.7320508075688772</v>
      </c>
      <c r="C7" t="s">
        <v>25</v>
      </c>
    </row>
    <row r="8" spans="1:34" x14ac:dyDescent="0.3">
      <c r="A8" t="s">
        <v>28</v>
      </c>
      <c r="B8">
        <f>B6/B7</f>
        <v>0.79465447229176611</v>
      </c>
      <c r="C8" t="s">
        <v>29</v>
      </c>
    </row>
    <row r="9" spans="1:34" x14ac:dyDescent="0.3">
      <c r="J9" t="s">
        <v>8</v>
      </c>
    </row>
    <row r="10" spans="1:34" x14ac:dyDescent="0.3">
      <c r="B10" t="s">
        <v>3</v>
      </c>
      <c r="E10" t="s">
        <v>12</v>
      </c>
      <c r="I10" t="s">
        <v>9</v>
      </c>
      <c r="J10">
        <v>0</v>
      </c>
      <c r="P10" t="s">
        <v>9</v>
      </c>
      <c r="Q10">
        <v>3</v>
      </c>
      <c r="W10" t="s">
        <v>9</v>
      </c>
      <c r="X10">
        <v>6</v>
      </c>
      <c r="AD10" t="s">
        <v>9</v>
      </c>
      <c r="AE10">
        <v>9</v>
      </c>
    </row>
    <row r="11" spans="1:34" x14ac:dyDescent="0.3">
      <c r="B11" t="s">
        <v>5</v>
      </c>
      <c r="C11" t="s">
        <v>6</v>
      </c>
      <c r="D11" t="s">
        <v>7</v>
      </c>
      <c r="E11" t="s">
        <v>13</v>
      </c>
      <c r="F11" t="s">
        <v>14</v>
      </c>
      <c r="G11" t="s">
        <v>15</v>
      </c>
      <c r="I11" t="s">
        <v>10</v>
      </c>
      <c r="J11" t="s">
        <v>5</v>
      </c>
      <c r="K11" t="s">
        <v>6</v>
      </c>
      <c r="L11" t="s">
        <v>7</v>
      </c>
      <c r="M11" t="s">
        <v>11</v>
      </c>
      <c r="P11" t="s">
        <v>10</v>
      </c>
      <c r="Q11" t="s">
        <v>5</v>
      </c>
      <c r="R11" t="s">
        <v>6</v>
      </c>
      <c r="S11" t="s">
        <v>7</v>
      </c>
      <c r="T11" t="s">
        <v>11</v>
      </c>
      <c r="W11" t="s">
        <v>10</v>
      </c>
      <c r="X11" t="s">
        <v>5</v>
      </c>
      <c r="Y11" t="s">
        <v>6</v>
      </c>
      <c r="Z11" t="s">
        <v>7</v>
      </c>
      <c r="AA11" t="s">
        <v>11</v>
      </c>
      <c r="AD11" t="s">
        <v>10</v>
      </c>
      <c r="AE11" t="s">
        <v>5</v>
      </c>
      <c r="AF11" t="s">
        <v>6</v>
      </c>
      <c r="AG11" t="s">
        <v>7</v>
      </c>
      <c r="AH11" t="s">
        <v>11</v>
      </c>
    </row>
    <row r="12" spans="1:34" x14ac:dyDescent="0.3">
      <c r="A12">
        <v>0</v>
      </c>
      <c r="B12">
        <f>1*ordScale</f>
        <v>0.72654252800536101</v>
      </c>
      <c r="C12">
        <f>1*ordScale</f>
        <v>0.72654252800536101</v>
      </c>
      <c r="D12">
        <f>1*ordScale</f>
        <v>0.72654252800536101</v>
      </c>
      <c r="E12">
        <v>8</v>
      </c>
      <c r="F12">
        <v>16</v>
      </c>
      <c r="G12">
        <v>12</v>
      </c>
      <c r="I12">
        <v>0</v>
      </c>
      <c r="J12">
        <f>LOOKUP(I12,$A$12:$A$34,$B$12:$B$34)</f>
        <v>0.72654252800536101</v>
      </c>
      <c r="K12">
        <f>LOOKUP(I12,$A$12:$A$34,$C$12:$C$34)</f>
        <v>0.72654252800536101</v>
      </c>
      <c r="L12">
        <f>LOOKUP(I12,$A$12:$A$34,$D$12:$D$34)</f>
        <v>0.72654252800536101</v>
      </c>
      <c r="M12">
        <f>SQRT((J12-J13)^2+(K12-K13)^2+(L12-L13)^2)</f>
        <v>0.89805595315917086</v>
      </c>
      <c r="P12">
        <v>6</v>
      </c>
      <c r="Q12">
        <f>LOOKUP(P12,$A$12:$A$34,$B$12:$B$34)</f>
        <v>-0.72654252800536101</v>
      </c>
      <c r="R12">
        <f>LOOKUP(P12,$A$12:$A$34,$C$12:$C$34)</f>
        <v>-0.72654252800536101</v>
      </c>
      <c r="S12">
        <f>LOOKUP(P12,$A$12:$A$34,$D$12:$D$34)</f>
        <v>0.72654252800536101</v>
      </c>
      <c r="T12">
        <f>SQRT((Q12-Q13)^2+(R12-R13)^2+(S12-S13)^2)</f>
        <v>0.89805595315917086</v>
      </c>
      <c r="W12">
        <v>3</v>
      </c>
      <c r="X12">
        <f>LOOKUP(W12,$A$12:$A$34,$B$12:$B$34)</f>
        <v>0.72654252800536101</v>
      </c>
      <c r="Y12">
        <f>LOOKUP(W12,$A$12:$A$34,$C$12:$C$34)</f>
        <v>-0.72654252800536101</v>
      </c>
      <c r="Z12">
        <f>LOOKUP(W12,$A$12:$A$34,$D$12:$D$34)</f>
        <v>-0.72654252800536101</v>
      </c>
      <c r="AA12">
        <f>SQRT((X12-X13)^2+(Y12-Y13)^2+(Z12-Z13)^2)</f>
        <v>0.89805595315917097</v>
      </c>
      <c r="AD12">
        <v>7</v>
      </c>
      <c r="AE12">
        <f>LOOKUP(AD12,$A$12:$A$34,$B$12:$B$34)</f>
        <v>-0.72654252800536101</v>
      </c>
      <c r="AF12">
        <f>LOOKUP(AD12,$A$12:$A$34,$C$12:$C$34)</f>
        <v>-0.72654252800536101</v>
      </c>
      <c r="AG12">
        <f>LOOKUP(AD12,$A$12:$A$34,$D$12:$D$34)</f>
        <v>-0.72654252800536101</v>
      </c>
      <c r="AH12">
        <f>SQRT((AE12-AE13)^2+(AF12-AF13)^2+(AG12-AG13)^2)</f>
        <v>0.89805595315917086</v>
      </c>
    </row>
    <row r="13" spans="1:34" x14ac:dyDescent="0.3">
      <c r="A13">
        <v>1</v>
      </c>
      <c r="B13">
        <f>1*ordScale</f>
        <v>0.72654252800536101</v>
      </c>
      <c r="C13">
        <f>1*ordScale</f>
        <v>0.72654252800536101</v>
      </c>
      <c r="D13">
        <f>-1*ordScale</f>
        <v>-0.72654252800536101</v>
      </c>
      <c r="E13">
        <v>9</v>
      </c>
      <c r="F13">
        <v>17</v>
      </c>
      <c r="G13">
        <v>13</v>
      </c>
      <c r="I13">
        <v>16</v>
      </c>
      <c r="J13">
        <f t="shared" ref="J13:J16" si="0">LOOKUP(I13,$A$12:$A$34,$B$12:$B$34)</f>
        <v>0.44902797657958543</v>
      </c>
      <c r="K13">
        <f t="shared" ref="K13:K16" si="1">LOOKUP(I13,$A$12:$A$34,$C$12:$C$34)</f>
        <v>0</v>
      </c>
      <c r="L13">
        <f t="shared" ref="L13:L16" si="2">LOOKUP(I13,$A$12:$A$34,$D$12:$D$34)</f>
        <v>1.1755705045849465</v>
      </c>
      <c r="M13">
        <f t="shared" ref="M13:M15" si="3">SQRT((J13-J14)^2+(K13-K14)^2+(L13-L14)^2)</f>
        <v>0.89805595315917086</v>
      </c>
      <c r="P13">
        <v>10</v>
      </c>
      <c r="Q13">
        <f t="shared" ref="Q13:Q16" si="4">LOOKUP(P13,$A$12:$A$34,$B$12:$B$34)</f>
        <v>0</v>
      </c>
      <c r="R13">
        <f t="shared" ref="R13:R16" si="5">LOOKUP(P13,$A$12:$A$34,$C$12:$C$34)</f>
        <v>-1.1755705045849465</v>
      </c>
      <c r="S13">
        <f t="shared" ref="S13:S16" si="6">LOOKUP(P13,$A$12:$A$34,$D$12:$D$34)</f>
        <v>0.44902797657958543</v>
      </c>
      <c r="T13">
        <f t="shared" ref="T13:T15" si="7">SQRT((Q13-Q14)^2+(R13-R14)^2+(S13-S14)^2)</f>
        <v>0.89805595315917086</v>
      </c>
      <c r="W13">
        <v>13</v>
      </c>
      <c r="X13">
        <f t="shared" ref="X13:X16" si="8">LOOKUP(W13,$A$12:$A$34,$B$12:$B$34)</f>
        <v>1.1755705045849465</v>
      </c>
      <c r="Y13">
        <f t="shared" ref="Y13:Y16" si="9">LOOKUP(W13,$A$12:$A$34,$C$12:$C$34)</f>
        <v>-0.44902797657958543</v>
      </c>
      <c r="Z13">
        <f t="shared" ref="Z13:Z16" si="10">LOOKUP(W13,$A$12:$A$34,$D$12:$D$34)</f>
        <v>0</v>
      </c>
      <c r="AA13">
        <f t="shared" ref="AA13:AA15" si="11">SQRT((X13-X14)^2+(Y13-Y14)^2+(Z13-Z14)^2)</f>
        <v>0.89805595315917097</v>
      </c>
      <c r="AD13">
        <v>19</v>
      </c>
      <c r="AE13">
        <f t="shared" ref="AE13:AE16" si="12">LOOKUP(AD13,$A$12:$A$34,$B$12:$B$34)</f>
        <v>-0.44902797657958543</v>
      </c>
      <c r="AF13">
        <f t="shared" ref="AF13:AF16" si="13">LOOKUP(AD13,$A$12:$A$34,$C$12:$C$34)</f>
        <v>0</v>
      </c>
      <c r="AG13">
        <f t="shared" ref="AG13:AG16" si="14">LOOKUP(AD13,$A$12:$A$34,$D$12:$D$34)</f>
        <v>-1.1755705045849465</v>
      </c>
      <c r="AH13">
        <f t="shared" ref="AH13:AH15" si="15">SQRT((AE13-AE14)^2+(AF13-AF14)^2+(AG13-AG14)^2)</f>
        <v>0.89805595315917086</v>
      </c>
    </row>
    <row r="14" spans="1:34" x14ac:dyDescent="0.3">
      <c r="A14">
        <v>2</v>
      </c>
      <c r="B14">
        <f>1*ordScale</f>
        <v>0.72654252800536101</v>
      </c>
      <c r="C14">
        <f>-1*ordScale</f>
        <v>-0.72654252800536101</v>
      </c>
      <c r="D14">
        <f>1*ordScale</f>
        <v>0.72654252800536101</v>
      </c>
      <c r="E14">
        <v>10</v>
      </c>
      <c r="F14">
        <v>18</v>
      </c>
      <c r="G14">
        <v>14</v>
      </c>
      <c r="I14">
        <v>2</v>
      </c>
      <c r="J14">
        <f t="shared" si="0"/>
        <v>0.72654252800536101</v>
      </c>
      <c r="K14">
        <f t="shared" si="1"/>
        <v>-0.72654252800536101</v>
      </c>
      <c r="L14">
        <f t="shared" si="2"/>
        <v>0.72654252800536101</v>
      </c>
      <c r="M14">
        <f t="shared" si="3"/>
        <v>0.89805595315917097</v>
      </c>
      <c r="P14">
        <v>2</v>
      </c>
      <c r="Q14">
        <f t="shared" si="4"/>
        <v>0.72654252800536101</v>
      </c>
      <c r="R14">
        <f t="shared" si="5"/>
        <v>-0.72654252800536101</v>
      </c>
      <c r="S14">
        <f t="shared" si="6"/>
        <v>0.72654252800536101</v>
      </c>
      <c r="T14">
        <f t="shared" si="7"/>
        <v>0.89805595315917086</v>
      </c>
      <c r="W14">
        <v>2</v>
      </c>
      <c r="X14">
        <f t="shared" si="8"/>
        <v>0.72654252800536101</v>
      </c>
      <c r="Y14">
        <f t="shared" si="9"/>
        <v>-0.72654252800536101</v>
      </c>
      <c r="Z14">
        <f t="shared" si="10"/>
        <v>0.72654252800536101</v>
      </c>
      <c r="AA14">
        <f t="shared" si="11"/>
        <v>0.89805595315917086</v>
      </c>
      <c r="AD14">
        <v>18</v>
      </c>
      <c r="AE14">
        <f t="shared" si="12"/>
        <v>0.44902797657958543</v>
      </c>
      <c r="AF14">
        <f t="shared" si="13"/>
        <v>0</v>
      </c>
      <c r="AG14">
        <f t="shared" si="14"/>
        <v>-1.1755705045849465</v>
      </c>
      <c r="AH14">
        <f t="shared" si="15"/>
        <v>0.89805595315917086</v>
      </c>
    </row>
    <row r="15" spans="1:34" x14ac:dyDescent="0.3">
      <c r="A15">
        <v>3</v>
      </c>
      <c r="B15">
        <f>1*ordScale</f>
        <v>0.72654252800536101</v>
      </c>
      <c r="C15">
        <f>-1*ordScale</f>
        <v>-0.72654252800536101</v>
      </c>
      <c r="D15">
        <f>-1*ordScale</f>
        <v>-0.72654252800536101</v>
      </c>
      <c r="E15">
        <v>11</v>
      </c>
      <c r="F15">
        <v>19</v>
      </c>
      <c r="G15">
        <v>15</v>
      </c>
      <c r="I15">
        <v>13</v>
      </c>
      <c r="J15">
        <f t="shared" si="0"/>
        <v>1.1755705045849465</v>
      </c>
      <c r="K15">
        <f t="shared" si="1"/>
        <v>-0.44902797657958543</v>
      </c>
      <c r="L15">
        <f t="shared" si="2"/>
        <v>0</v>
      </c>
      <c r="M15">
        <f t="shared" si="3"/>
        <v>0.89805595315917086</v>
      </c>
      <c r="P15">
        <v>16</v>
      </c>
      <c r="Q15">
        <f t="shared" si="4"/>
        <v>0.44902797657958543</v>
      </c>
      <c r="R15">
        <f t="shared" si="5"/>
        <v>0</v>
      </c>
      <c r="S15">
        <f t="shared" si="6"/>
        <v>1.1755705045849465</v>
      </c>
      <c r="T15">
        <f t="shared" si="7"/>
        <v>0.89805595315917086</v>
      </c>
      <c r="W15">
        <v>10</v>
      </c>
      <c r="X15">
        <f t="shared" si="8"/>
        <v>0</v>
      </c>
      <c r="Y15">
        <f t="shared" si="9"/>
        <v>-1.1755705045849465</v>
      </c>
      <c r="Z15">
        <f t="shared" si="10"/>
        <v>0.44902797657958543</v>
      </c>
      <c r="AA15">
        <f t="shared" si="11"/>
        <v>0.89805595315917086</v>
      </c>
      <c r="AD15">
        <v>3</v>
      </c>
      <c r="AE15">
        <f t="shared" si="12"/>
        <v>0.72654252800536101</v>
      </c>
      <c r="AF15">
        <f t="shared" si="13"/>
        <v>-0.72654252800536101</v>
      </c>
      <c r="AG15">
        <f t="shared" si="14"/>
        <v>-0.72654252800536101</v>
      </c>
      <c r="AH15">
        <f t="shared" si="15"/>
        <v>0.89805595315917086</v>
      </c>
    </row>
    <row r="16" spans="1:34" x14ac:dyDescent="0.3">
      <c r="A16">
        <v>4</v>
      </c>
      <c r="B16">
        <f>-1*ordScale</f>
        <v>-0.72654252800536101</v>
      </c>
      <c r="C16">
        <f>1*ordScale</f>
        <v>0.72654252800536101</v>
      </c>
      <c r="D16">
        <f>1*ordScale</f>
        <v>0.72654252800536101</v>
      </c>
      <c r="E16">
        <v>8</v>
      </c>
      <c r="F16">
        <v>16</v>
      </c>
      <c r="G16">
        <v>12</v>
      </c>
      <c r="I16">
        <v>12</v>
      </c>
      <c r="J16">
        <f t="shared" si="0"/>
        <v>1.1755705045849465</v>
      </c>
      <c r="K16">
        <f t="shared" si="1"/>
        <v>0.44902797657958543</v>
      </c>
      <c r="L16">
        <f t="shared" si="2"/>
        <v>0</v>
      </c>
      <c r="M16">
        <f>SQRT((J16-J12)^2+(K16-K12)^2+(L16-L12)^2)</f>
        <v>0.89805595315917097</v>
      </c>
      <c r="P16">
        <v>17</v>
      </c>
      <c r="Q16">
        <f t="shared" si="4"/>
        <v>-0.44902797657958543</v>
      </c>
      <c r="R16">
        <f t="shared" si="5"/>
        <v>0</v>
      </c>
      <c r="S16">
        <f t="shared" si="6"/>
        <v>1.1755705045849465</v>
      </c>
      <c r="T16">
        <f>SQRT((Q16-Q12)^2+(R16-R12)^2+(S16-S12)^2)</f>
        <v>0.89805595315917086</v>
      </c>
      <c r="W16">
        <v>11</v>
      </c>
      <c r="X16">
        <f t="shared" si="8"/>
        <v>0</v>
      </c>
      <c r="Y16">
        <f t="shared" si="9"/>
        <v>-1.1755705045849465</v>
      </c>
      <c r="Z16">
        <f t="shared" si="10"/>
        <v>-0.44902797657958543</v>
      </c>
      <c r="AA16">
        <f>SQRT((X16-X12)^2+(Y16-Y12)^2+(Z16-Z12)^2)</f>
        <v>0.89805595315917086</v>
      </c>
      <c r="AD16">
        <v>11</v>
      </c>
      <c r="AE16">
        <f t="shared" si="12"/>
        <v>0</v>
      </c>
      <c r="AF16">
        <f t="shared" si="13"/>
        <v>-1.1755705045849465</v>
      </c>
      <c r="AG16">
        <f t="shared" si="14"/>
        <v>-0.44902797657958543</v>
      </c>
      <c r="AH16">
        <f>SQRT((AE16-AE12)^2+(AF16-AF12)^2+(AG16-AG12)^2)</f>
        <v>0.89805595315917086</v>
      </c>
    </row>
    <row r="17" spans="1:34" x14ac:dyDescent="0.3">
      <c r="A17">
        <v>5</v>
      </c>
      <c r="B17">
        <f>-1*ordScale</f>
        <v>-0.72654252800536101</v>
      </c>
      <c r="C17">
        <f>1*ordScale</f>
        <v>0.72654252800536101</v>
      </c>
      <c r="D17">
        <f>-1*ordScale</f>
        <v>-0.72654252800536101</v>
      </c>
      <c r="E17">
        <v>9</v>
      </c>
      <c r="F17">
        <v>17</v>
      </c>
      <c r="G17">
        <v>13</v>
      </c>
    </row>
    <row r="18" spans="1:34" x14ac:dyDescent="0.3">
      <c r="A18">
        <v>6</v>
      </c>
      <c r="B18">
        <f>-1*ordScale</f>
        <v>-0.72654252800536101</v>
      </c>
      <c r="C18">
        <f>-1*ordScale</f>
        <v>-0.72654252800536101</v>
      </c>
      <c r="D18">
        <f>1*ordScale</f>
        <v>0.72654252800536101</v>
      </c>
      <c r="E18">
        <v>10</v>
      </c>
      <c r="F18">
        <v>18</v>
      </c>
      <c r="G18">
        <v>14</v>
      </c>
      <c r="I18" t="s">
        <v>9</v>
      </c>
      <c r="J18">
        <v>1</v>
      </c>
      <c r="P18" t="s">
        <v>9</v>
      </c>
      <c r="Q18">
        <v>4</v>
      </c>
      <c r="W18" t="s">
        <v>9</v>
      </c>
      <c r="X18">
        <v>7</v>
      </c>
      <c r="AD18" t="s">
        <v>9</v>
      </c>
      <c r="AE18">
        <v>10</v>
      </c>
    </row>
    <row r="19" spans="1:34" x14ac:dyDescent="0.3">
      <c r="A19">
        <v>7</v>
      </c>
      <c r="B19">
        <f>-1*ordScale</f>
        <v>-0.72654252800536101</v>
      </c>
      <c r="C19">
        <f>-1*ordScale</f>
        <v>-0.72654252800536101</v>
      </c>
      <c r="D19">
        <f>-1*ordScale</f>
        <v>-0.72654252800536101</v>
      </c>
      <c r="E19">
        <v>11</v>
      </c>
      <c r="F19">
        <v>19</v>
      </c>
      <c r="G19">
        <v>15</v>
      </c>
      <c r="I19" t="s">
        <v>10</v>
      </c>
      <c r="J19" t="s">
        <v>5</v>
      </c>
      <c r="K19" t="s">
        <v>6</v>
      </c>
      <c r="L19" t="s">
        <v>7</v>
      </c>
      <c r="M19" t="s">
        <v>11</v>
      </c>
      <c r="P19" t="s">
        <v>10</v>
      </c>
      <c r="Q19" t="s">
        <v>5</v>
      </c>
      <c r="R19" t="s">
        <v>6</v>
      </c>
      <c r="S19" t="s">
        <v>7</v>
      </c>
      <c r="T19" t="s">
        <v>11</v>
      </c>
      <c r="W19" t="s">
        <v>10</v>
      </c>
      <c r="X19" t="s">
        <v>5</v>
      </c>
      <c r="Y19" t="s">
        <v>6</v>
      </c>
      <c r="Z19" t="s">
        <v>7</v>
      </c>
      <c r="AA19" t="s">
        <v>11</v>
      </c>
      <c r="AD19" t="s">
        <v>10</v>
      </c>
      <c r="AE19" t="s">
        <v>5</v>
      </c>
      <c r="AF19" t="s">
        <v>6</v>
      </c>
      <c r="AG19" t="s">
        <v>7</v>
      </c>
      <c r="AH19" t="s">
        <v>11</v>
      </c>
    </row>
    <row r="20" spans="1:34" x14ac:dyDescent="0.3">
      <c r="I20">
        <v>1</v>
      </c>
      <c r="J20">
        <f>LOOKUP(I20,$A$12:$A$34,$B$12:$B$34)</f>
        <v>0.72654252800536101</v>
      </c>
      <c r="K20">
        <f>LOOKUP(I20,$A$12:$A$34,$C$12:$C$34)</f>
        <v>0.72654252800536101</v>
      </c>
      <c r="L20">
        <f>LOOKUP(I20,$A$12:$A$34,$D$12:$D$34)</f>
        <v>-0.72654252800536101</v>
      </c>
      <c r="M20">
        <f>SQRT((J20-J21)^2+(K20-K21)^2+(L20-L21)^2)</f>
        <v>0.89805595315917097</v>
      </c>
      <c r="P20">
        <v>5</v>
      </c>
      <c r="Q20">
        <f>LOOKUP(P20,$A$12:$A$34,$B$12:$B$34)</f>
        <v>-0.72654252800536101</v>
      </c>
      <c r="R20">
        <f>LOOKUP(P20,$A$12:$A$34,$C$12:$C$34)</f>
        <v>0.72654252800536101</v>
      </c>
      <c r="S20">
        <f>LOOKUP(P20,$A$12:$A$34,$D$12:$D$34)</f>
        <v>-0.72654252800536101</v>
      </c>
      <c r="T20">
        <f>SQRT((Q20-Q21)^2+(R20-R21)^2+(S20-S21)^2)</f>
        <v>0.89805595315917097</v>
      </c>
      <c r="W20">
        <v>7</v>
      </c>
      <c r="X20">
        <f>LOOKUP(W20,$A$12:$A$34,$B$12:$B$34)</f>
        <v>-0.72654252800536101</v>
      </c>
      <c r="Y20">
        <f>LOOKUP(W20,$A$12:$A$34,$C$12:$C$34)</f>
        <v>-0.72654252800536101</v>
      </c>
      <c r="Z20">
        <f>LOOKUP(W20,$A$12:$A$34,$D$12:$D$34)</f>
        <v>-0.72654252800536101</v>
      </c>
      <c r="AA20">
        <f>SQRT((X20-X21)^2+(Y20-Y21)^2+(Z20-Z21)^2)</f>
        <v>0.89805595315917086</v>
      </c>
      <c r="AD20">
        <v>5</v>
      </c>
      <c r="AE20">
        <f>LOOKUP(AD20,$A$12:$A$34,$B$12:$B$34)</f>
        <v>-0.72654252800536101</v>
      </c>
      <c r="AF20">
        <f>LOOKUP(AD20,$A$12:$A$34,$C$12:$C$34)</f>
        <v>0.72654252800536101</v>
      </c>
      <c r="AG20">
        <f>LOOKUP(AD20,$A$12:$A$34,$D$12:$D$34)</f>
        <v>-0.72654252800536101</v>
      </c>
      <c r="AH20">
        <f>SQRT((AE20-AE21)^2+(AF20-AF21)^2+(AG20-AG21)^2)</f>
        <v>0.89805595315917086</v>
      </c>
    </row>
    <row r="21" spans="1:34" x14ac:dyDescent="0.3">
      <c r="B21" t="s">
        <v>4</v>
      </c>
      <c r="F21" t="s">
        <v>19</v>
      </c>
      <c r="I21">
        <v>12</v>
      </c>
      <c r="J21">
        <f t="shared" ref="J21:J24" si="16">LOOKUP(I21,$A$12:$A$34,$B$12:$B$34)</f>
        <v>1.1755705045849465</v>
      </c>
      <c r="K21">
        <f t="shared" ref="K21:K24" si="17">LOOKUP(I21,$A$12:$A$34,$C$12:$C$34)</f>
        <v>0.44902797657958543</v>
      </c>
      <c r="L21">
        <f t="shared" ref="L21:L24" si="18">LOOKUP(I21,$A$12:$A$34,$D$12:$D$34)</f>
        <v>0</v>
      </c>
      <c r="M21">
        <f t="shared" ref="M21:M23" si="19">SQRT((J21-J22)^2+(K21-K22)^2+(L21-L22)^2)</f>
        <v>0.89805595315917086</v>
      </c>
      <c r="P21">
        <v>14</v>
      </c>
      <c r="Q21">
        <f t="shared" ref="Q21:Q24" si="20">LOOKUP(P21,$A$12:$A$34,$B$12:$B$34)</f>
        <v>-1.1755705045849465</v>
      </c>
      <c r="R21">
        <f t="shared" ref="R21:R24" si="21">LOOKUP(P21,$A$12:$A$34,$C$12:$C$34)</f>
        <v>0.44902797657958543</v>
      </c>
      <c r="S21">
        <f t="shared" ref="S21:S24" si="22">LOOKUP(P21,$A$12:$A$34,$D$12:$D$34)</f>
        <v>0</v>
      </c>
      <c r="T21">
        <f t="shared" ref="T21:T23" si="23">SQRT((Q21-Q22)^2+(R21-R22)^2+(S21-S22)^2)</f>
        <v>0.89805595315917097</v>
      </c>
      <c r="W21">
        <v>11</v>
      </c>
      <c r="X21">
        <f t="shared" ref="X21:X24" si="24">LOOKUP(W21,$A$12:$A$34,$B$12:$B$34)</f>
        <v>0</v>
      </c>
      <c r="Y21">
        <f t="shared" ref="Y21:Y24" si="25">LOOKUP(W21,$A$12:$A$34,$C$12:$C$34)</f>
        <v>-1.1755705045849465</v>
      </c>
      <c r="Z21">
        <f t="shared" ref="Z21:Z24" si="26">LOOKUP(W21,$A$12:$A$34,$D$12:$D$34)</f>
        <v>-0.44902797657958543</v>
      </c>
      <c r="AA21">
        <f t="shared" ref="AA21:AA23" si="27">SQRT((X21-X22)^2+(Y21-Y22)^2+(Z21-Z22)^2)</f>
        <v>0.89805595315917086</v>
      </c>
      <c r="AD21">
        <v>19</v>
      </c>
      <c r="AE21">
        <f t="shared" ref="AE21:AE24" si="28">LOOKUP(AD21,$A$12:$A$34,$B$12:$B$34)</f>
        <v>-0.44902797657958543</v>
      </c>
      <c r="AF21">
        <f t="shared" ref="AF21:AF24" si="29">LOOKUP(AD21,$A$12:$A$34,$C$12:$C$34)</f>
        <v>0</v>
      </c>
      <c r="AG21">
        <f t="shared" ref="AG21:AG24" si="30">LOOKUP(AD21,$A$12:$A$34,$D$12:$D$34)</f>
        <v>-1.1755705045849465</v>
      </c>
      <c r="AH21">
        <f t="shared" ref="AH21:AH23" si="31">SQRT((AE21-AE22)^2+(AF21-AF22)^2+(AG21-AG22)^2)</f>
        <v>0.89805595315917086</v>
      </c>
    </row>
    <row r="22" spans="1:34" x14ac:dyDescent="0.3">
      <c r="B22" t="s">
        <v>5</v>
      </c>
      <c r="C22" t="s">
        <v>6</v>
      </c>
      <c r="D22" t="s">
        <v>7</v>
      </c>
      <c r="E22" t="s">
        <v>16</v>
      </c>
      <c r="F22" t="s">
        <v>17</v>
      </c>
      <c r="G22" t="s">
        <v>18</v>
      </c>
      <c r="I22">
        <v>13</v>
      </c>
      <c r="J22">
        <f t="shared" si="16"/>
        <v>1.1755705045849465</v>
      </c>
      <c r="K22">
        <f t="shared" si="17"/>
        <v>-0.44902797657958543</v>
      </c>
      <c r="L22">
        <f t="shared" si="18"/>
        <v>0</v>
      </c>
      <c r="M22">
        <f t="shared" si="19"/>
        <v>0.89805595315917097</v>
      </c>
      <c r="P22">
        <v>4</v>
      </c>
      <c r="Q22">
        <f t="shared" si="20"/>
        <v>-0.72654252800536101</v>
      </c>
      <c r="R22">
        <f t="shared" si="21"/>
        <v>0.72654252800536101</v>
      </c>
      <c r="S22">
        <f t="shared" si="22"/>
        <v>0.72654252800536101</v>
      </c>
      <c r="T22">
        <f t="shared" si="23"/>
        <v>0.89805595315917086</v>
      </c>
      <c r="W22">
        <v>10</v>
      </c>
      <c r="X22">
        <f t="shared" si="24"/>
        <v>0</v>
      </c>
      <c r="Y22">
        <f t="shared" si="25"/>
        <v>-1.1755705045849465</v>
      </c>
      <c r="Z22">
        <f t="shared" si="26"/>
        <v>0.44902797657958543</v>
      </c>
      <c r="AA22">
        <f t="shared" si="27"/>
        <v>0.89805595315917086</v>
      </c>
      <c r="AD22">
        <v>7</v>
      </c>
      <c r="AE22">
        <f t="shared" si="28"/>
        <v>-0.72654252800536101</v>
      </c>
      <c r="AF22">
        <f t="shared" si="29"/>
        <v>-0.72654252800536101</v>
      </c>
      <c r="AG22">
        <f t="shared" si="30"/>
        <v>-0.72654252800536101</v>
      </c>
      <c r="AH22">
        <f t="shared" si="31"/>
        <v>0.89805595315917097</v>
      </c>
    </row>
    <row r="23" spans="1:34" x14ac:dyDescent="0.3">
      <c r="A23">
        <v>8</v>
      </c>
      <c r="B23">
        <v>0</v>
      </c>
      <c r="C23">
        <f>x*ordScale</f>
        <v>1.1755705045849465</v>
      </c>
      <c r="D23">
        <f>z*ordScale</f>
        <v>0.44902797657958543</v>
      </c>
      <c r="E23">
        <v>9</v>
      </c>
      <c r="F23">
        <v>0</v>
      </c>
      <c r="G23">
        <v>4</v>
      </c>
      <c r="I23">
        <v>3</v>
      </c>
      <c r="J23">
        <f t="shared" si="16"/>
        <v>0.72654252800536101</v>
      </c>
      <c r="K23">
        <f t="shared" si="17"/>
        <v>-0.72654252800536101</v>
      </c>
      <c r="L23">
        <f t="shared" si="18"/>
        <v>-0.72654252800536101</v>
      </c>
      <c r="M23">
        <f t="shared" si="19"/>
        <v>0.89805595315917086</v>
      </c>
      <c r="P23">
        <v>8</v>
      </c>
      <c r="Q23">
        <f t="shared" si="20"/>
        <v>0</v>
      </c>
      <c r="R23">
        <f t="shared" si="21"/>
        <v>1.1755705045849465</v>
      </c>
      <c r="S23">
        <f t="shared" si="22"/>
        <v>0.44902797657958543</v>
      </c>
      <c r="T23">
        <f t="shared" si="23"/>
        <v>0.89805595315917086</v>
      </c>
      <c r="W23">
        <v>6</v>
      </c>
      <c r="X23">
        <f t="shared" si="24"/>
        <v>-0.72654252800536101</v>
      </c>
      <c r="Y23">
        <f t="shared" si="25"/>
        <v>-0.72654252800536101</v>
      </c>
      <c r="Z23">
        <f t="shared" si="26"/>
        <v>0.72654252800536101</v>
      </c>
      <c r="AA23">
        <f t="shared" si="27"/>
        <v>0.89805595315917097</v>
      </c>
      <c r="AD23">
        <v>15</v>
      </c>
      <c r="AE23">
        <f t="shared" si="28"/>
        <v>-1.1755705045849465</v>
      </c>
      <c r="AF23">
        <f t="shared" si="29"/>
        <v>-0.44902797657958543</v>
      </c>
      <c r="AG23">
        <f t="shared" si="30"/>
        <v>0</v>
      </c>
      <c r="AH23">
        <f t="shared" si="31"/>
        <v>0.89805595315917086</v>
      </c>
    </row>
    <row r="24" spans="1:34" x14ac:dyDescent="0.3">
      <c r="A24">
        <v>9</v>
      </c>
      <c r="B24">
        <v>0</v>
      </c>
      <c r="C24">
        <f>x*ordScale</f>
        <v>1.1755705045849465</v>
      </c>
      <c r="D24">
        <f>-z*ordScale</f>
        <v>-0.44902797657958543</v>
      </c>
      <c r="E24">
        <v>8</v>
      </c>
      <c r="F24">
        <v>1</v>
      </c>
      <c r="G24">
        <v>5</v>
      </c>
      <c r="I24">
        <v>18</v>
      </c>
      <c r="J24">
        <f t="shared" si="16"/>
        <v>0.44902797657958543</v>
      </c>
      <c r="K24">
        <f t="shared" si="17"/>
        <v>0</v>
      </c>
      <c r="L24">
        <f t="shared" si="18"/>
        <v>-1.1755705045849465</v>
      </c>
      <c r="M24">
        <f>SQRT((J24-J20)^2+(K24-K20)^2+(L24-L20)^2)</f>
        <v>0.89805595315917086</v>
      </c>
      <c r="P24">
        <v>9</v>
      </c>
      <c r="Q24">
        <f t="shared" si="20"/>
        <v>0</v>
      </c>
      <c r="R24">
        <f t="shared" si="21"/>
        <v>1.1755705045849465</v>
      </c>
      <c r="S24">
        <f t="shared" si="22"/>
        <v>-0.44902797657958543</v>
      </c>
      <c r="T24">
        <f>SQRT((Q24-Q20)^2+(R24-R20)^2+(S24-S20)^2)</f>
        <v>0.89805595315917086</v>
      </c>
      <c r="W24">
        <v>15</v>
      </c>
      <c r="X24">
        <f t="shared" si="24"/>
        <v>-1.1755705045849465</v>
      </c>
      <c r="Y24">
        <f t="shared" si="25"/>
        <v>-0.44902797657958543</v>
      </c>
      <c r="Z24">
        <f t="shared" si="26"/>
        <v>0</v>
      </c>
      <c r="AA24">
        <f>SQRT((X24-X20)^2+(Y24-Y20)^2+(Z24-Z20)^2)</f>
        <v>0.89805595315917097</v>
      </c>
      <c r="AD24">
        <v>14</v>
      </c>
      <c r="AE24">
        <f t="shared" si="28"/>
        <v>-1.1755705045849465</v>
      </c>
      <c r="AF24">
        <f t="shared" si="29"/>
        <v>0.44902797657958543</v>
      </c>
      <c r="AG24">
        <f t="shared" si="30"/>
        <v>0</v>
      </c>
      <c r="AH24">
        <f>SQRT((AE24-AE20)^2+(AF24-AF20)^2+(AG24-AG20)^2)</f>
        <v>0.89805595315917097</v>
      </c>
    </row>
    <row r="25" spans="1:34" x14ac:dyDescent="0.3">
      <c r="A25">
        <v>10</v>
      </c>
      <c r="B25">
        <v>0</v>
      </c>
      <c r="C25">
        <f>-x*ordScale</f>
        <v>-1.1755705045849465</v>
      </c>
      <c r="D25">
        <f>z*ordScale</f>
        <v>0.44902797657958543</v>
      </c>
      <c r="E25">
        <v>10</v>
      </c>
      <c r="F25">
        <v>2</v>
      </c>
      <c r="G25">
        <v>6</v>
      </c>
    </row>
    <row r="26" spans="1:34" x14ac:dyDescent="0.3">
      <c r="A26">
        <v>11</v>
      </c>
      <c r="B26">
        <v>0</v>
      </c>
      <c r="C26">
        <f>-x*ordScale</f>
        <v>-1.1755705045849465</v>
      </c>
      <c r="D26">
        <f>-z*ordScale</f>
        <v>-0.44902797657958543</v>
      </c>
      <c r="E26">
        <v>11</v>
      </c>
      <c r="F26">
        <v>3</v>
      </c>
      <c r="G26">
        <v>7</v>
      </c>
      <c r="I26" t="s">
        <v>9</v>
      </c>
      <c r="J26">
        <v>2</v>
      </c>
      <c r="P26" t="s">
        <v>9</v>
      </c>
      <c r="Q26">
        <v>5</v>
      </c>
      <c r="W26" t="s">
        <v>9</v>
      </c>
      <c r="X26">
        <v>8</v>
      </c>
      <c r="AD26" t="s">
        <v>9</v>
      </c>
      <c r="AE26">
        <v>11</v>
      </c>
    </row>
    <row r="27" spans="1:34" x14ac:dyDescent="0.3">
      <c r="A27">
        <v>12</v>
      </c>
      <c r="B27">
        <f>x*ordScale</f>
        <v>1.1755705045849465</v>
      </c>
      <c r="C27">
        <f>z*ordScale</f>
        <v>0.44902797657958543</v>
      </c>
      <c r="D27">
        <v>0</v>
      </c>
      <c r="E27">
        <v>13</v>
      </c>
      <c r="F27">
        <v>0</v>
      </c>
      <c r="G27">
        <v>4</v>
      </c>
      <c r="I27" t="s">
        <v>10</v>
      </c>
      <c r="J27" t="s">
        <v>5</v>
      </c>
      <c r="K27" t="s">
        <v>6</v>
      </c>
      <c r="L27" t="s">
        <v>7</v>
      </c>
      <c r="M27" t="s">
        <v>11</v>
      </c>
      <c r="P27" t="s">
        <v>10</v>
      </c>
      <c r="Q27" t="s">
        <v>5</v>
      </c>
      <c r="R27" t="s">
        <v>6</v>
      </c>
      <c r="S27" t="s">
        <v>7</v>
      </c>
      <c r="T27" t="s">
        <v>11</v>
      </c>
      <c r="W27" t="s">
        <v>10</v>
      </c>
      <c r="X27" t="s">
        <v>5</v>
      </c>
      <c r="Y27" t="s">
        <v>6</v>
      </c>
      <c r="Z27" t="s">
        <v>7</v>
      </c>
      <c r="AA27" t="s">
        <v>11</v>
      </c>
      <c r="AD27" t="s">
        <v>10</v>
      </c>
      <c r="AE27" t="s">
        <v>5</v>
      </c>
      <c r="AF27" t="s">
        <v>6</v>
      </c>
      <c r="AG27" t="s">
        <v>7</v>
      </c>
      <c r="AH27" t="s">
        <v>11</v>
      </c>
    </row>
    <row r="28" spans="1:34" x14ac:dyDescent="0.3">
      <c r="A28">
        <v>13</v>
      </c>
      <c r="B28">
        <f>x*ordScale</f>
        <v>1.1755705045849465</v>
      </c>
      <c r="C28">
        <f>-z*ordScale</f>
        <v>-0.44902797657958543</v>
      </c>
      <c r="D28">
        <v>0</v>
      </c>
      <c r="E28">
        <v>12</v>
      </c>
      <c r="F28">
        <v>1</v>
      </c>
      <c r="G28">
        <v>5</v>
      </c>
      <c r="I28">
        <v>0</v>
      </c>
      <c r="J28">
        <f>LOOKUP(I28,$A$12:$A$34,$B$12:$B$34)</f>
        <v>0.72654252800536101</v>
      </c>
      <c r="K28">
        <f>LOOKUP(I28,$A$12:$A$34,$C$12:$C$34)</f>
        <v>0.72654252800536101</v>
      </c>
      <c r="L28">
        <f>LOOKUP(I28,$A$12:$A$34,$D$12:$D$34)</f>
        <v>0.72654252800536101</v>
      </c>
      <c r="M28">
        <f>SQRT((J28-J29)^2+(K28-K29)^2+(L28-L29)^2)</f>
        <v>0.89805595315917086</v>
      </c>
      <c r="P28">
        <v>1</v>
      </c>
      <c r="Q28">
        <f>LOOKUP(P28,$A$12:$A$34,$B$12:$B$34)</f>
        <v>0.72654252800536101</v>
      </c>
      <c r="R28">
        <f>LOOKUP(P28,$A$12:$A$34,$C$12:$C$34)</f>
        <v>0.72654252800536101</v>
      </c>
      <c r="S28">
        <f>LOOKUP(P28,$A$12:$A$34,$D$12:$D$34)</f>
        <v>-0.72654252800536101</v>
      </c>
      <c r="T28">
        <f>SQRT((Q28-Q29)^2+(R28-R29)^2+(S28-S29)^2)</f>
        <v>0.89805595315917086</v>
      </c>
      <c r="W28">
        <v>5</v>
      </c>
      <c r="X28">
        <f>LOOKUP(W28,$A$12:$A$34,$B$12:$B$34)</f>
        <v>-0.72654252800536101</v>
      </c>
      <c r="Y28">
        <f>LOOKUP(W28,$A$12:$A$34,$C$12:$C$34)</f>
        <v>0.72654252800536101</v>
      </c>
      <c r="Z28">
        <f>LOOKUP(W28,$A$12:$A$34,$D$12:$D$34)</f>
        <v>-0.72654252800536101</v>
      </c>
      <c r="AA28">
        <f>SQRT((X28-X29)^2+(Y28-Y29)^2+(Z28-Z29)^2)</f>
        <v>0.89805595315917086</v>
      </c>
      <c r="AD28">
        <v>4</v>
      </c>
      <c r="AE28">
        <f>LOOKUP(AD28,$A$12:$A$34,$B$12:$B$34)</f>
        <v>-0.72654252800536101</v>
      </c>
      <c r="AF28">
        <f>LOOKUP(AD28,$A$12:$A$34,$C$12:$C$34)</f>
        <v>0.72654252800536101</v>
      </c>
      <c r="AG28">
        <f>LOOKUP(AD28,$A$12:$A$34,$D$12:$D$34)</f>
        <v>0.72654252800536101</v>
      </c>
      <c r="AH28">
        <f>SQRT((AE28-AE29)^2+(AF28-AF29)^2+(AG28-AG29)^2)</f>
        <v>0.89805595315917097</v>
      </c>
    </row>
    <row r="29" spans="1:34" x14ac:dyDescent="0.3">
      <c r="A29">
        <v>14</v>
      </c>
      <c r="B29">
        <f>-x*ordScale</f>
        <v>-1.1755705045849465</v>
      </c>
      <c r="C29">
        <f>z*ordScale</f>
        <v>0.44902797657958543</v>
      </c>
      <c r="D29">
        <v>0</v>
      </c>
      <c r="E29">
        <v>15</v>
      </c>
      <c r="F29">
        <v>2</v>
      </c>
      <c r="G29">
        <v>6</v>
      </c>
      <c r="I29">
        <v>8</v>
      </c>
      <c r="J29">
        <f t="shared" ref="J29:J32" si="32">LOOKUP(I29,$A$12:$A$34,$B$12:$B$34)</f>
        <v>0</v>
      </c>
      <c r="K29">
        <f t="shared" ref="K29:K32" si="33">LOOKUP(I29,$A$12:$A$34,$C$12:$C$34)</f>
        <v>1.1755705045849465</v>
      </c>
      <c r="L29">
        <f t="shared" ref="L29:L32" si="34">LOOKUP(I29,$A$12:$A$34,$D$12:$D$34)</f>
        <v>0.44902797657958543</v>
      </c>
      <c r="M29">
        <f t="shared" ref="M29:M31" si="35">SQRT((J29-J30)^2+(K29-K30)^2+(L29-L30)^2)</f>
        <v>0.89805595315917086</v>
      </c>
      <c r="P29">
        <v>9</v>
      </c>
      <c r="Q29">
        <f t="shared" ref="Q29:Q32" si="36">LOOKUP(P29,$A$12:$A$34,$B$12:$B$34)</f>
        <v>0</v>
      </c>
      <c r="R29">
        <f t="shared" ref="R29:R32" si="37">LOOKUP(P29,$A$12:$A$34,$C$12:$C$34)</f>
        <v>1.1755705045849465</v>
      </c>
      <c r="S29">
        <f t="shared" ref="S29:S32" si="38">LOOKUP(P29,$A$12:$A$34,$D$12:$D$34)</f>
        <v>-0.44902797657958543</v>
      </c>
      <c r="T29">
        <f t="shared" ref="T29:T31" si="39">SQRT((Q29-Q30)^2+(R29-R30)^2+(S29-S30)^2)</f>
        <v>0.89805595315917086</v>
      </c>
      <c r="W29">
        <v>9</v>
      </c>
      <c r="X29">
        <f t="shared" ref="X29:X32" si="40">LOOKUP(W29,$A$12:$A$34,$B$12:$B$34)</f>
        <v>0</v>
      </c>
      <c r="Y29">
        <f t="shared" ref="Y29:Y32" si="41">LOOKUP(W29,$A$12:$A$34,$C$12:$C$34)</f>
        <v>1.1755705045849465</v>
      </c>
      <c r="Z29">
        <f t="shared" ref="Z29:Z32" si="42">LOOKUP(W29,$A$12:$A$34,$D$12:$D$34)</f>
        <v>-0.44902797657958543</v>
      </c>
      <c r="AA29">
        <f t="shared" ref="AA29:AA31" si="43">SQRT((X29-X30)^2+(Y29-Y30)^2+(Z29-Z30)^2)</f>
        <v>0.89805595315917086</v>
      </c>
      <c r="AD29">
        <v>14</v>
      </c>
      <c r="AE29">
        <f t="shared" ref="AE29:AE32" si="44">LOOKUP(AD29,$A$12:$A$34,$B$12:$B$34)</f>
        <v>-1.1755705045849465</v>
      </c>
      <c r="AF29">
        <f t="shared" ref="AF29:AF32" si="45">LOOKUP(AD29,$A$12:$A$34,$C$12:$C$34)</f>
        <v>0.44902797657958543</v>
      </c>
      <c r="AG29">
        <f t="shared" ref="AG29:AG32" si="46">LOOKUP(AD29,$A$12:$A$34,$D$12:$D$34)</f>
        <v>0</v>
      </c>
      <c r="AH29">
        <f t="shared" ref="AH29:AH31" si="47">SQRT((AE29-AE30)^2+(AF29-AF30)^2+(AG29-AG30)^2)</f>
        <v>0.89805595315917086</v>
      </c>
    </row>
    <row r="30" spans="1:34" x14ac:dyDescent="0.3">
      <c r="A30">
        <v>15</v>
      </c>
      <c r="B30">
        <f>-x*ordScale</f>
        <v>-1.1755705045849465</v>
      </c>
      <c r="C30">
        <f>-z*ordScale</f>
        <v>-0.44902797657958543</v>
      </c>
      <c r="D30">
        <v>0</v>
      </c>
      <c r="E30">
        <v>14</v>
      </c>
      <c r="F30">
        <v>3</v>
      </c>
      <c r="G30">
        <v>7</v>
      </c>
      <c r="I30">
        <v>4</v>
      </c>
      <c r="J30">
        <f t="shared" si="32"/>
        <v>-0.72654252800536101</v>
      </c>
      <c r="K30">
        <f t="shared" si="33"/>
        <v>0.72654252800536101</v>
      </c>
      <c r="L30">
        <f t="shared" si="34"/>
        <v>0.72654252800536101</v>
      </c>
      <c r="M30">
        <f t="shared" si="35"/>
        <v>0.89805595315917086</v>
      </c>
      <c r="P30">
        <v>8</v>
      </c>
      <c r="Q30">
        <f t="shared" si="36"/>
        <v>0</v>
      </c>
      <c r="R30">
        <f t="shared" si="37"/>
        <v>1.1755705045849465</v>
      </c>
      <c r="S30">
        <f t="shared" si="38"/>
        <v>0.44902797657958543</v>
      </c>
      <c r="T30">
        <f t="shared" si="39"/>
        <v>0.89805595315917086</v>
      </c>
      <c r="W30">
        <v>1</v>
      </c>
      <c r="X30">
        <f t="shared" si="40"/>
        <v>0.72654252800536101</v>
      </c>
      <c r="Y30">
        <f t="shared" si="41"/>
        <v>0.72654252800536101</v>
      </c>
      <c r="Z30">
        <f t="shared" si="42"/>
        <v>-0.72654252800536101</v>
      </c>
      <c r="AA30">
        <f t="shared" si="43"/>
        <v>0.89805595315917086</v>
      </c>
      <c r="AD30">
        <v>15</v>
      </c>
      <c r="AE30">
        <f t="shared" si="44"/>
        <v>-1.1755705045849465</v>
      </c>
      <c r="AF30">
        <f t="shared" si="45"/>
        <v>-0.44902797657958543</v>
      </c>
      <c r="AG30">
        <f t="shared" si="46"/>
        <v>0</v>
      </c>
      <c r="AH30">
        <f t="shared" si="47"/>
        <v>0.89805595315917097</v>
      </c>
    </row>
    <row r="31" spans="1:34" x14ac:dyDescent="0.3">
      <c r="A31">
        <v>16</v>
      </c>
      <c r="B31">
        <f>z*ordScale</f>
        <v>0.44902797657958543</v>
      </c>
      <c r="C31">
        <v>0</v>
      </c>
      <c r="D31">
        <f>x*ordScale</f>
        <v>1.1755705045849465</v>
      </c>
      <c r="E31">
        <v>17</v>
      </c>
      <c r="F31">
        <v>0</v>
      </c>
      <c r="G31">
        <v>4</v>
      </c>
      <c r="I31">
        <v>17</v>
      </c>
      <c r="J31">
        <f t="shared" si="32"/>
        <v>-0.44902797657958543</v>
      </c>
      <c r="K31">
        <f t="shared" si="33"/>
        <v>0</v>
      </c>
      <c r="L31">
        <f t="shared" si="34"/>
        <v>1.1755705045849465</v>
      </c>
      <c r="M31">
        <f t="shared" si="35"/>
        <v>0.89805595315917086</v>
      </c>
      <c r="P31">
        <v>0</v>
      </c>
      <c r="Q31">
        <f t="shared" si="36"/>
        <v>0.72654252800536101</v>
      </c>
      <c r="R31">
        <f t="shared" si="37"/>
        <v>0.72654252800536101</v>
      </c>
      <c r="S31">
        <f t="shared" si="38"/>
        <v>0.72654252800536101</v>
      </c>
      <c r="T31">
        <f t="shared" si="39"/>
        <v>0.89805595315917097</v>
      </c>
      <c r="W31">
        <v>18</v>
      </c>
      <c r="X31">
        <f t="shared" si="40"/>
        <v>0.44902797657958543</v>
      </c>
      <c r="Y31">
        <f t="shared" si="41"/>
        <v>0</v>
      </c>
      <c r="Z31">
        <f t="shared" si="42"/>
        <v>-1.1755705045849465</v>
      </c>
      <c r="AA31">
        <f t="shared" si="43"/>
        <v>0.89805595315917086</v>
      </c>
      <c r="AD31">
        <v>6</v>
      </c>
      <c r="AE31">
        <f t="shared" si="44"/>
        <v>-0.72654252800536101</v>
      </c>
      <c r="AF31">
        <f t="shared" si="45"/>
        <v>-0.72654252800536101</v>
      </c>
      <c r="AG31">
        <f t="shared" si="46"/>
        <v>0.72654252800536101</v>
      </c>
      <c r="AH31">
        <f t="shared" si="47"/>
        <v>0.89805595315917086</v>
      </c>
    </row>
    <row r="32" spans="1:34" x14ac:dyDescent="0.3">
      <c r="A32">
        <v>17</v>
      </c>
      <c r="B32">
        <f>-z*ordScale</f>
        <v>-0.44902797657958543</v>
      </c>
      <c r="C32">
        <v>0</v>
      </c>
      <c r="D32">
        <f>x*ordScale</f>
        <v>1.1755705045849465</v>
      </c>
      <c r="E32">
        <v>16</v>
      </c>
      <c r="F32">
        <v>1</v>
      </c>
      <c r="G32">
        <v>5</v>
      </c>
      <c r="I32">
        <v>16</v>
      </c>
      <c r="J32">
        <f t="shared" si="32"/>
        <v>0.44902797657958543</v>
      </c>
      <c r="K32">
        <f t="shared" si="33"/>
        <v>0</v>
      </c>
      <c r="L32">
        <f t="shared" si="34"/>
        <v>1.1755705045849465</v>
      </c>
      <c r="M32">
        <f>SQRT((J32-J28)^2+(K32-K28)^2+(L32-L28)^2)</f>
        <v>0.89805595315917086</v>
      </c>
      <c r="P32">
        <v>12</v>
      </c>
      <c r="Q32">
        <f t="shared" si="36"/>
        <v>1.1755705045849465</v>
      </c>
      <c r="R32">
        <f t="shared" si="37"/>
        <v>0.44902797657958543</v>
      </c>
      <c r="S32">
        <f t="shared" si="38"/>
        <v>0</v>
      </c>
      <c r="T32">
        <f>SQRT((Q32-Q28)^2+(R32-R28)^2+(S32-S28)^2)</f>
        <v>0.89805595315917097</v>
      </c>
      <c r="W32">
        <v>19</v>
      </c>
      <c r="X32">
        <f t="shared" si="40"/>
        <v>-0.44902797657958543</v>
      </c>
      <c r="Y32">
        <f t="shared" si="41"/>
        <v>0</v>
      </c>
      <c r="Z32">
        <f t="shared" si="42"/>
        <v>-1.1755705045849465</v>
      </c>
      <c r="AA32">
        <f>SQRT((X32-X28)^2+(Y32-Y28)^2+(Z32-Z28)^2)</f>
        <v>0.89805595315917086</v>
      </c>
      <c r="AD32">
        <v>17</v>
      </c>
      <c r="AE32">
        <f t="shared" si="44"/>
        <v>-0.44902797657958543</v>
      </c>
      <c r="AF32">
        <f t="shared" si="45"/>
        <v>0</v>
      </c>
      <c r="AG32">
        <f t="shared" si="46"/>
        <v>1.1755705045849465</v>
      </c>
      <c r="AH32">
        <f>SQRT((AE32-AE28)^2+(AF32-AF28)^2+(AG32-AG28)^2)</f>
        <v>0.89805595315917086</v>
      </c>
    </row>
    <row r="33" spans="1:7" x14ac:dyDescent="0.3">
      <c r="A33">
        <v>18</v>
      </c>
      <c r="B33">
        <f>z*ordScale</f>
        <v>0.44902797657958543</v>
      </c>
      <c r="C33">
        <v>0</v>
      </c>
      <c r="D33">
        <f>-x*ordScale</f>
        <v>-1.1755705045849465</v>
      </c>
      <c r="E33">
        <v>19</v>
      </c>
      <c r="F33">
        <v>2</v>
      </c>
      <c r="G33">
        <v>6</v>
      </c>
    </row>
    <row r="34" spans="1:7" x14ac:dyDescent="0.3">
      <c r="A34">
        <v>19</v>
      </c>
      <c r="B34">
        <f>-z*ordScale</f>
        <v>-0.44902797657958543</v>
      </c>
      <c r="C34">
        <v>0</v>
      </c>
      <c r="D34">
        <f>-x*ordScale</f>
        <v>-1.1755705045849465</v>
      </c>
      <c r="E34">
        <v>18</v>
      </c>
      <c r="F34">
        <v>3</v>
      </c>
      <c r="G3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</vt:lpstr>
      <vt:lpstr>h</vt:lpstr>
      <vt:lpstr>ordScale</vt:lpstr>
      <vt:lpstr>rad</vt:lpstr>
      <vt:lpstr>x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Sarles</dc:creator>
  <cp:lastModifiedBy>Cullen Sarles</cp:lastModifiedBy>
  <dcterms:created xsi:type="dcterms:W3CDTF">2016-01-21T16:06:30Z</dcterms:created>
  <dcterms:modified xsi:type="dcterms:W3CDTF">2016-01-21T17:47:38Z</dcterms:modified>
</cp:coreProperties>
</file>